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4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iegograterol/Documents/Etsy/Social Media/Rethunk Junk/New Retailers/"/>
    </mc:Choice>
  </mc:AlternateContent>
  <bookViews>
    <workbookView xWindow="0" yWindow="460" windowWidth="25600" windowHeight="14640" tabRatio="500"/>
  </bookViews>
  <sheets>
    <sheet name="Ordering Tool" sheetId="1" r:id="rId1"/>
  </sheets>
  <definedNames>
    <definedName name="_xlnm.Print_Area" localSheetId="0">'Ordering Tool'!$A$1:$M$78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6" i="1" l="1"/>
  <c r="G56" i="1"/>
  <c r="J55" i="1"/>
  <c r="G55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H2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6" i="1"/>
  <c r="G48" i="1"/>
  <c r="G49" i="1"/>
  <c r="H3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6" i="1"/>
  <c r="J48" i="1"/>
  <c r="J49" i="1"/>
  <c r="H4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5" i="1"/>
  <c r="M46" i="1"/>
  <c r="M47" i="1"/>
  <c r="M48" i="1"/>
  <c r="M49" i="1"/>
  <c r="H5" i="1"/>
  <c r="D62" i="1"/>
  <c r="D63" i="1"/>
  <c r="D64" i="1"/>
  <c r="D65" i="1"/>
  <c r="D66" i="1"/>
  <c r="D67" i="1"/>
  <c r="D68" i="1"/>
  <c r="D69" i="1"/>
  <c r="D78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H6" i="1"/>
  <c r="M62" i="1"/>
  <c r="M63" i="1"/>
  <c r="M64" i="1"/>
  <c r="M65" i="1"/>
  <c r="M66" i="1"/>
  <c r="M67" i="1"/>
  <c r="M68" i="1"/>
  <c r="M69" i="1"/>
  <c r="M70" i="1"/>
  <c r="M71" i="1"/>
  <c r="H7" i="1"/>
  <c r="D54" i="1"/>
  <c r="D56" i="1"/>
  <c r="G53" i="1"/>
  <c r="J53" i="1"/>
  <c r="H8" i="1"/>
  <c r="H9" i="1"/>
  <c r="G10" i="1"/>
  <c r="H10" i="1"/>
  <c r="E78" i="1"/>
  <c r="B78" i="1"/>
  <c r="K71" i="1"/>
  <c r="H56" i="1"/>
  <c r="E56" i="1"/>
  <c r="B56" i="1"/>
  <c r="K49" i="1"/>
  <c r="H49" i="1"/>
  <c r="E49" i="1"/>
  <c r="K41" i="1"/>
  <c r="H41" i="1"/>
  <c r="E41" i="1"/>
  <c r="B41" i="1"/>
  <c r="J17" i="1"/>
  <c r="H11" i="1"/>
  <c r="H12" i="1"/>
  <c r="H13" i="1"/>
  <c r="F10" i="1"/>
  <c r="G2" i="1"/>
  <c r="G3" i="1"/>
  <c r="G4" i="1"/>
  <c r="G5" i="1"/>
  <c r="G6" i="1"/>
  <c r="G7" i="1"/>
  <c r="G8" i="1"/>
  <c r="G9" i="1"/>
</calcChain>
</file>

<file path=xl/sharedStrings.xml><?xml version="1.0" encoding="utf-8"?>
<sst xmlns="http://schemas.openxmlformats.org/spreadsheetml/2006/main" count="169" uniqueCount="109">
  <si>
    <t>Store Name</t>
  </si>
  <si>
    <t>Grand Totals</t>
  </si>
  <si>
    <t>Units</t>
  </si>
  <si>
    <t>Cost</t>
  </si>
  <si>
    <t>COUPON CODES</t>
  </si>
  <si>
    <t>Shipping Method:</t>
  </si>
  <si>
    <t>Ship</t>
  </si>
  <si>
    <t>Gallons</t>
  </si>
  <si>
    <t>*</t>
  </si>
  <si>
    <t>Amount</t>
  </si>
  <si>
    <t>Discount</t>
  </si>
  <si>
    <t>Code</t>
  </si>
  <si>
    <t>Order Date</t>
  </si>
  <si>
    <t>Quarts</t>
  </si>
  <si>
    <t>$300- $499</t>
  </si>
  <si>
    <t>Retailer Name:</t>
  </si>
  <si>
    <t>Pints</t>
  </si>
  <si>
    <t>$500 - $749</t>
  </si>
  <si>
    <t>Shipping Address:</t>
  </si>
  <si>
    <t>Samples</t>
  </si>
  <si>
    <t>$750 +</t>
  </si>
  <si>
    <t>Phone Number:</t>
  </si>
  <si>
    <t>Finishing Products</t>
  </si>
  <si>
    <t>Name on Card:</t>
  </si>
  <si>
    <t>Marketing</t>
  </si>
  <si>
    <t>Credit Card</t>
  </si>
  <si>
    <t>Cleaning Products</t>
  </si>
  <si>
    <t>Exp Date:</t>
  </si>
  <si>
    <t>Sub Total</t>
  </si>
  <si>
    <t>CVV:</t>
  </si>
  <si>
    <t>Coupon</t>
  </si>
  <si>
    <t>Sub Total After Discount</t>
  </si>
  <si>
    <t>Shipping</t>
  </si>
  <si>
    <t>** 10% Shipping fee / Min Charge $9.95</t>
  </si>
  <si>
    <t>Total Order</t>
  </si>
  <si>
    <t>Rethunk Junk Resin Paint</t>
  </si>
  <si>
    <t>Product</t>
  </si>
  <si>
    <t>Gallon (1 Gal)</t>
  </si>
  <si>
    <t>Quarts (32 oz)</t>
  </si>
  <si>
    <t>Pints (16 oz)</t>
  </si>
  <si>
    <t>Samples (8 oz)</t>
  </si>
  <si>
    <t>Qty</t>
  </si>
  <si>
    <t>Total</t>
  </si>
  <si>
    <t>Custom Color Collection</t>
  </si>
  <si>
    <t>Barn Door</t>
  </si>
  <si>
    <t>Blue Lace</t>
  </si>
  <si>
    <t>Cloud</t>
  </si>
  <si>
    <t>Cotton</t>
  </si>
  <si>
    <t>Deep Ocean</t>
  </si>
  <si>
    <t>Denin Blue</t>
  </si>
  <si>
    <t>Driftwood</t>
  </si>
  <si>
    <t>English Ivy</t>
  </si>
  <si>
    <t>Flamingo</t>
  </si>
  <si>
    <t>Fog</t>
  </si>
  <si>
    <t>Gray Mist</t>
  </si>
  <si>
    <t>Linen</t>
  </si>
  <si>
    <t>Midnight</t>
  </si>
  <si>
    <t>Oyster</t>
  </si>
  <si>
    <t>Peacock Feather</t>
  </si>
  <si>
    <t>Putty</t>
  </si>
  <si>
    <t>Robin's Egg</t>
  </si>
  <si>
    <t>Sandstone</t>
  </si>
  <si>
    <t>Seaside</t>
  </si>
  <si>
    <t>Slate</t>
  </si>
  <si>
    <t>Sunflower</t>
  </si>
  <si>
    <t>Timeless Teal</t>
  </si>
  <si>
    <t>Vintage Coral</t>
  </si>
  <si>
    <t xml:space="preserve">Sub Total </t>
  </si>
  <si>
    <t>Limited Edition Resin Paint Colors</t>
  </si>
  <si>
    <t>Evergreen</t>
  </si>
  <si>
    <t>Patriot</t>
  </si>
  <si>
    <t>Real Red</t>
  </si>
  <si>
    <t>White Sage</t>
  </si>
  <si>
    <t>Unit</t>
  </si>
  <si>
    <t>Spray (16 oz)</t>
  </si>
  <si>
    <t>Scrubs Pads (2pcs)</t>
  </si>
  <si>
    <t>Marketing Products</t>
  </si>
  <si>
    <t>Gunk</t>
  </si>
  <si>
    <t>How to Cards (50pk)</t>
  </si>
  <si>
    <t>Tintable Glaze</t>
  </si>
  <si>
    <t>#breakthechalkhabit cards (50 pk)</t>
  </si>
  <si>
    <t>Dark Glaze</t>
  </si>
  <si>
    <t>1" Trim Paint Brushes (2pk)</t>
  </si>
  <si>
    <t>Tuff Top Satin</t>
  </si>
  <si>
    <t>Paint Brushes Size 1 1/2" to 2"</t>
  </si>
  <si>
    <t>Flat Top</t>
  </si>
  <si>
    <t>Dusting Brush</t>
  </si>
  <si>
    <t>Dark Walnut StainTop</t>
  </si>
  <si>
    <t>Apron</t>
  </si>
  <si>
    <t>Weathered Gray StainTop</t>
  </si>
  <si>
    <t>Product Brochures-Fabulous!</t>
  </si>
  <si>
    <t>Raven Black StainTop</t>
  </si>
  <si>
    <t>Trim Brushes</t>
  </si>
  <si>
    <t>Resin Gold</t>
  </si>
  <si>
    <t>FIFO bottle labels. Set of 30</t>
  </si>
  <si>
    <t>Resin Silver</t>
  </si>
  <si>
    <t>Resin Pewter</t>
  </si>
  <si>
    <t>Resin Pearl</t>
  </si>
  <si>
    <t>WASH Black Pearl</t>
  </si>
  <si>
    <t>WASH Warm Stone</t>
  </si>
  <si>
    <t>WASH Vintage White</t>
  </si>
  <si>
    <t>WASH Seaglass</t>
  </si>
  <si>
    <t>*Discount doesn't include Marketing Materials which are at our cost or gallons already on sale</t>
  </si>
  <si>
    <t>Billing Name:</t>
  </si>
  <si>
    <t>Billing Address:</t>
  </si>
  <si>
    <t>Billing Phone Number:</t>
  </si>
  <si>
    <t>(64 oz)</t>
  </si>
  <si>
    <t>The Prep (first Step)</t>
  </si>
  <si>
    <t>Clean Top (furniture Care)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</si>
</sst>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$-409]#,##0.00"/>
    <numFmt numFmtId="165" formatCode="[$$-409]#,##0"/>
    <numFmt numFmtId="166" formatCode="&quot;$&quot;#,##0"/>
    <numFmt numFmtId="167" formatCode="&quot;$&quot;#,##0.0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6.5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1" xfId="0" applyBorder="1" applyAlignment="1" applyProtection="1">
      <alignment horizontal="right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9" xfId="0" applyFont="1" applyBorder="1" applyAlignment="1" applyProtection="1">
      <alignment horizontal="right"/>
      <protection hidden="1"/>
    </xf>
    <xf numFmtId="0" fontId="0" fillId="0" borderId="11" xfId="0" applyBorder="1" applyAlignment="1" applyProtection="1">
      <alignment horizontal="center"/>
      <protection hidden="1"/>
    </xf>
    <xf numFmtId="164" fontId="0" fillId="0" borderId="12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1" fillId="0" borderId="14" xfId="0" applyFont="1" applyBorder="1" applyAlignment="1" applyProtection="1">
      <alignment horizontal="center"/>
      <protection hidden="1"/>
    </xf>
    <xf numFmtId="0" fontId="1" fillId="0" borderId="15" xfId="0" applyFont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right"/>
      <protection hidden="1"/>
    </xf>
    <xf numFmtId="0" fontId="0" fillId="0" borderId="17" xfId="0" applyBorder="1" applyAlignment="1" applyProtection="1">
      <alignment horizontal="center"/>
      <protection hidden="1"/>
    </xf>
    <xf numFmtId="164" fontId="0" fillId="0" borderId="18" xfId="0" applyNumberFormat="1" applyBorder="1" applyAlignment="1" applyProtection="1">
      <alignment horizontal="center"/>
      <protection hidden="1"/>
    </xf>
    <xf numFmtId="9" fontId="0" fillId="0" borderId="11" xfId="0" applyNumberFormat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9" fontId="0" fillId="0" borderId="17" xfId="0" applyNumberForma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9" fontId="0" fillId="0" borderId="14" xfId="0" applyNumberFormat="1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right"/>
      <protection hidden="1"/>
    </xf>
    <xf numFmtId="0" fontId="0" fillId="0" borderId="16" xfId="0" applyBorder="1" applyAlignment="1" applyProtection="1">
      <alignment horizontal="left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164" fontId="0" fillId="0" borderId="27" xfId="0" applyNumberFormat="1" applyBorder="1" applyAlignment="1" applyProtection="1">
      <alignment horizontal="center"/>
      <protection hidden="1"/>
    </xf>
    <xf numFmtId="164" fontId="1" fillId="0" borderId="31" xfId="0" applyNumberFormat="1" applyFont="1" applyBorder="1" applyAlignment="1" applyProtection="1">
      <alignment horizontal="center"/>
      <protection hidden="1"/>
    </xf>
    <xf numFmtId="0" fontId="6" fillId="0" borderId="13" xfId="0" applyFont="1" applyBorder="1" applyAlignment="1" applyProtection="1">
      <alignment horizontal="center"/>
      <protection hidden="1"/>
    </xf>
    <xf numFmtId="0" fontId="6" fillId="0" borderId="14" xfId="0" applyFont="1" applyBorder="1" applyAlignment="1" applyProtection="1">
      <alignment horizontal="center"/>
      <protection hidden="1"/>
    </xf>
    <xf numFmtId="0" fontId="6" fillId="0" borderId="15" xfId="0" applyFont="1" applyBorder="1" applyAlignment="1" applyProtection="1">
      <alignment horizontal="center"/>
      <protection hidden="1"/>
    </xf>
    <xf numFmtId="0" fontId="6" fillId="0" borderId="37" xfId="0" applyFont="1" applyBorder="1" applyAlignment="1" applyProtection="1">
      <alignment horizontal="center"/>
      <protection hidden="1"/>
    </xf>
    <xf numFmtId="0" fontId="6" fillId="0" borderId="38" xfId="0" applyFont="1" applyBorder="1" applyAlignment="1" applyProtection="1">
      <alignment horizontal="center"/>
      <protection hidden="1"/>
    </xf>
    <xf numFmtId="0" fontId="6" fillId="0" borderId="39" xfId="0" applyFont="1" applyBorder="1" applyProtection="1">
      <protection hidden="1"/>
    </xf>
    <xf numFmtId="0" fontId="6" fillId="1" borderId="10" xfId="0" applyFont="1" applyFill="1" applyBorder="1" applyAlignment="1" applyProtection="1">
      <alignment horizontal="center"/>
      <protection hidden="1"/>
    </xf>
    <xf numFmtId="0" fontId="6" fillId="1" borderId="11" xfId="0" applyFont="1" applyFill="1" applyBorder="1" applyAlignment="1" applyProtection="1">
      <alignment horizontal="center"/>
      <protection hidden="1"/>
    </xf>
    <xf numFmtId="0" fontId="6" fillId="1" borderId="12" xfId="0" applyFont="1" applyFill="1" applyBorder="1" applyAlignment="1" applyProtection="1">
      <alignment horizontal="center"/>
      <protection hidden="1"/>
    </xf>
    <xf numFmtId="0" fontId="6" fillId="1" borderId="6" xfId="0" applyFont="1" applyFill="1" applyBorder="1" applyAlignment="1" applyProtection="1">
      <alignment horizontal="center"/>
      <protection hidden="1"/>
    </xf>
    <xf numFmtId="0" fontId="6" fillId="1" borderId="7" xfId="0" applyFont="1" applyFill="1" applyBorder="1" applyAlignment="1" applyProtection="1">
      <alignment horizontal="center"/>
      <protection hidden="1"/>
    </xf>
    <xf numFmtId="0" fontId="6" fillId="1" borderId="8" xfId="0" applyFont="1" applyFill="1" applyBorder="1" applyAlignment="1" applyProtection="1">
      <alignment horizontal="center"/>
      <protection hidden="1"/>
    </xf>
    <xf numFmtId="0" fontId="0" fillId="3" borderId="16" xfId="0" applyFill="1" applyBorder="1" applyAlignment="1" applyProtection="1">
      <alignment horizontal="center"/>
      <protection locked="0"/>
    </xf>
    <xf numFmtId="165" fontId="0" fillId="0" borderId="11" xfId="0" applyNumberFormat="1" applyBorder="1" applyAlignment="1" applyProtection="1">
      <alignment horizontal="center"/>
      <protection hidden="1"/>
    </xf>
    <xf numFmtId="165" fontId="0" fillId="0" borderId="12" xfId="0" applyNumberFormat="1" applyBorder="1" applyAlignment="1" applyProtection="1">
      <alignment horizontal="center"/>
      <protection hidden="1"/>
    </xf>
    <xf numFmtId="0" fontId="6" fillId="1" borderId="40" xfId="0" applyFont="1" applyFill="1" applyBorder="1" applyAlignment="1" applyProtection="1">
      <alignment horizontal="center"/>
      <protection hidden="1"/>
    </xf>
    <xf numFmtId="0" fontId="0" fillId="0" borderId="21" xfId="0" applyBorder="1" applyProtection="1">
      <protection hidden="1"/>
    </xf>
    <xf numFmtId="166" fontId="0" fillId="0" borderId="17" xfId="0" applyNumberFormat="1" applyBorder="1" applyAlignment="1" applyProtection="1">
      <alignment horizontal="center"/>
      <protection hidden="1"/>
    </xf>
    <xf numFmtId="166" fontId="0" fillId="0" borderId="18" xfId="0" applyNumberFormat="1" applyBorder="1" applyAlignment="1" applyProtection="1">
      <alignment horizontal="center"/>
      <protection hidden="1"/>
    </xf>
    <xf numFmtId="165" fontId="0" fillId="0" borderId="17" xfId="0" applyNumberFormat="1" applyBorder="1" applyAlignment="1" applyProtection="1">
      <alignment horizontal="center"/>
      <protection hidden="1"/>
    </xf>
    <xf numFmtId="165" fontId="0" fillId="0" borderId="18" xfId="0" applyNumberFormat="1" applyBorder="1" applyAlignment="1" applyProtection="1">
      <alignment horizontal="center"/>
      <protection hidden="1"/>
    </xf>
    <xf numFmtId="0" fontId="0" fillId="3" borderId="23" xfId="0" applyFill="1" applyBorder="1" applyAlignment="1" applyProtection="1">
      <alignment horizontal="center"/>
      <protection locked="0"/>
    </xf>
    <xf numFmtId="0" fontId="0" fillId="0" borderId="24" xfId="0" applyBorder="1" applyProtection="1">
      <protection hidden="1"/>
    </xf>
    <xf numFmtId="0" fontId="0" fillId="3" borderId="41" xfId="0" applyFill="1" applyBorder="1" applyAlignment="1" applyProtection="1">
      <alignment horizontal="center"/>
      <protection locked="0"/>
    </xf>
    <xf numFmtId="166" fontId="0" fillId="0" borderId="42" xfId="0" applyNumberFormat="1" applyBorder="1" applyAlignment="1" applyProtection="1">
      <alignment horizontal="center"/>
      <protection hidden="1"/>
    </xf>
    <xf numFmtId="166" fontId="0" fillId="0" borderId="27" xfId="0" applyNumberFormat="1" applyBorder="1" applyAlignment="1" applyProtection="1">
      <alignment horizontal="center"/>
      <protection hidden="1"/>
    </xf>
    <xf numFmtId="165" fontId="0" fillId="0" borderId="42" xfId="0" applyNumberFormat="1" applyBorder="1" applyAlignment="1" applyProtection="1">
      <alignment horizontal="center"/>
      <protection hidden="1"/>
    </xf>
    <xf numFmtId="165" fontId="0" fillId="0" borderId="27" xfId="0" applyNumberFormat="1" applyBorder="1" applyAlignment="1" applyProtection="1">
      <alignment horizontal="center"/>
      <protection hidden="1"/>
    </xf>
    <xf numFmtId="0" fontId="0" fillId="3" borderId="26" xfId="0" applyFill="1" applyBorder="1" applyAlignment="1" applyProtection="1">
      <alignment horizontal="center"/>
      <protection locked="0"/>
    </xf>
    <xf numFmtId="0" fontId="0" fillId="0" borderId="19" xfId="0" applyBorder="1" applyProtection="1">
      <protection hidden="1"/>
    </xf>
    <xf numFmtId="0" fontId="0" fillId="0" borderId="13" xfId="0" applyBorder="1" applyAlignment="1" applyProtection="1">
      <alignment horizontal="center"/>
      <protection hidden="1"/>
    </xf>
    <xf numFmtId="166" fontId="0" fillId="1" borderId="43" xfId="0" applyNumberFormat="1" applyFill="1" applyBorder="1" applyAlignment="1" applyProtection="1">
      <alignment horizontal="center"/>
      <protection hidden="1"/>
    </xf>
    <xf numFmtId="166" fontId="0" fillId="0" borderId="44" xfId="0" applyNumberFormat="1" applyBorder="1" applyAlignment="1" applyProtection="1">
      <alignment horizontal="center"/>
      <protection hidden="1"/>
    </xf>
    <xf numFmtId="0" fontId="0" fillId="0" borderId="45" xfId="0" applyBorder="1" applyAlignment="1" applyProtection="1">
      <alignment horizontal="center"/>
      <protection hidden="1"/>
    </xf>
    <xf numFmtId="0" fontId="0" fillId="0" borderId="46" xfId="0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0" fillId="1" borderId="0" xfId="0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hidden="1"/>
    </xf>
    <xf numFmtId="166" fontId="0" fillId="1" borderId="0" xfId="0" applyNumberFormat="1" applyFill="1" applyAlignment="1" applyProtection="1">
      <alignment horizontal="center"/>
      <protection hidden="1"/>
    </xf>
    <xf numFmtId="167" fontId="0" fillId="1" borderId="0" xfId="0" applyNumberFormat="1" applyFill="1" applyAlignment="1" applyProtection="1">
      <alignment horizontal="center"/>
      <protection hidden="1"/>
    </xf>
    <xf numFmtId="0" fontId="0" fillId="0" borderId="47" xfId="0" applyBorder="1" applyProtection="1">
      <protection hidden="1"/>
    </xf>
    <xf numFmtId="0" fontId="0" fillId="1" borderId="47" xfId="0" applyFill="1" applyBorder="1" applyAlignment="1" applyProtection="1">
      <alignment horizontal="center"/>
      <protection hidden="1"/>
    </xf>
    <xf numFmtId="0" fontId="0" fillId="3" borderId="47" xfId="0" applyFill="1" applyBorder="1" applyAlignment="1" applyProtection="1">
      <alignment horizontal="center"/>
      <protection locked="0"/>
    </xf>
    <xf numFmtId="165" fontId="0" fillId="0" borderId="47" xfId="0" applyNumberFormat="1" applyBorder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164" fontId="0" fillId="0" borderId="47" xfId="0" applyNumberForma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1" borderId="0" xfId="0" applyFill="1" applyBorder="1" applyAlignment="1" applyProtection="1">
      <alignment horizontal="center"/>
      <protection hidden="1"/>
    </xf>
    <xf numFmtId="164" fontId="0" fillId="0" borderId="0" xfId="0" applyNumberFormat="1" applyBorder="1" applyAlignment="1" applyProtection="1">
      <alignment horizontal="center"/>
      <protection hidden="1"/>
    </xf>
    <xf numFmtId="0" fontId="6" fillId="0" borderId="0" xfId="0" applyFont="1" applyAlignment="1" applyProtection="1">
      <protection hidden="1"/>
    </xf>
    <xf numFmtId="164" fontId="0" fillId="0" borderId="0" xfId="0" applyNumberFormat="1" applyAlignment="1" applyProtection="1">
      <alignment horizontal="center"/>
      <protection hidden="1"/>
    </xf>
    <xf numFmtId="164" fontId="0" fillId="1" borderId="0" xfId="0" applyNumberFormat="1" applyFill="1" applyAlignment="1" applyProtection="1">
      <alignment horizontal="center"/>
      <protection hidden="1"/>
    </xf>
    <xf numFmtId="0" fontId="9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center"/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hidden="1"/>
    </xf>
    <xf numFmtId="0" fontId="0" fillId="0" borderId="11" xfId="0" applyBorder="1" applyAlignment="1" applyProtection="1">
      <alignment horizontal="left"/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4" xfId="0" applyFont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hidden="1"/>
    </xf>
    <xf numFmtId="0" fontId="0" fillId="0" borderId="17" xfId="0" applyBorder="1" applyAlignment="1" applyProtection="1">
      <alignment horizontal="left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left"/>
      <protection hidden="1"/>
    </xf>
    <xf numFmtId="0" fontId="4" fillId="0" borderId="22" xfId="0" applyFont="1" applyBorder="1" applyAlignment="1" applyProtection="1">
      <alignment horizontal="left"/>
      <protection hidden="1"/>
    </xf>
    <xf numFmtId="0" fontId="4" fillId="0" borderId="23" xfId="0" applyFont="1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left"/>
      <protection hidden="1"/>
    </xf>
    <xf numFmtId="0" fontId="0" fillId="0" borderId="25" xfId="0" applyBorder="1" applyAlignment="1" applyProtection="1">
      <alignment horizontal="left"/>
      <protection hidden="1"/>
    </xf>
    <xf numFmtId="0" fontId="0" fillId="0" borderId="26" xfId="0" applyBorder="1" applyAlignment="1" applyProtection="1">
      <alignment horizontal="left"/>
      <protection hidden="1"/>
    </xf>
    <xf numFmtId="0" fontId="1" fillId="0" borderId="28" xfId="0" applyFont="1" applyBorder="1" applyAlignment="1" applyProtection="1">
      <alignment horizontal="center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30" xfId="0" applyFont="1" applyBorder="1" applyAlignment="1" applyProtection="1">
      <alignment horizontal="center"/>
      <protection hidden="1"/>
    </xf>
    <xf numFmtId="0" fontId="1" fillId="0" borderId="32" xfId="0" applyFont="1" applyBorder="1" applyAlignment="1" applyProtection="1">
      <alignment horizontal="left"/>
      <protection hidden="1"/>
    </xf>
    <xf numFmtId="0" fontId="1" fillId="0" borderId="33" xfId="0" applyFont="1" applyBorder="1" applyAlignment="1" applyProtection="1">
      <alignment horizontal="left"/>
      <protection hidden="1"/>
    </xf>
    <xf numFmtId="0" fontId="1" fillId="0" borderId="34" xfId="0" applyFont="1" applyBorder="1" applyAlignment="1" applyProtection="1">
      <alignment horizontal="left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9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/>
      <protection hidden="1"/>
    </xf>
    <xf numFmtId="0" fontId="6" fillId="0" borderId="35" xfId="0" applyFont="1" applyBorder="1" applyAlignment="1" applyProtection="1">
      <alignment horizontal="center"/>
      <protection hidden="1"/>
    </xf>
    <xf numFmtId="0" fontId="6" fillId="0" borderId="36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47" xfId="0" applyBorder="1" applyAlignment="1" applyProtection="1">
      <alignment horizontal="left"/>
      <protection hidden="1"/>
    </xf>
    <xf numFmtId="0" fontId="0" fillId="3" borderId="0" xfId="0" applyFill="1" applyBorder="1" applyAlignment="1" applyProtection="1">
      <alignment horizontal="center"/>
      <protection locked="0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workbookViewId="0">
      <selection activeCell="K47" sqref="K47"/>
    </sheetView>
  </sheetViews>
  <sheetFormatPr baseColWidth="10" defaultColWidth="0" defaultRowHeight="16" zeroHeight="1" x14ac:dyDescent="0.2"/>
  <cols>
    <col min="1" max="1" width="21.1640625" style="5" customWidth="1"/>
    <col min="2" max="13" width="8.33203125" style="4" customWidth="1"/>
    <col min="14" max="14" width="3.33203125" style="5" customWidth="1"/>
    <col min="15" max="16384" width="10.83203125" style="5" hidden="1"/>
  </cols>
  <sheetData>
    <row r="1" spans="1:13" ht="17" thickBot="1" x14ac:dyDescent="0.25">
      <c r="A1" s="1" t="s">
        <v>0</v>
      </c>
      <c r="B1" s="86"/>
      <c r="C1" s="86"/>
      <c r="D1" s="86"/>
      <c r="E1" s="87" t="s">
        <v>1</v>
      </c>
      <c r="F1" s="88"/>
      <c r="G1" s="2" t="s">
        <v>2</v>
      </c>
      <c r="H1" s="3" t="s">
        <v>3</v>
      </c>
      <c r="J1" s="89" t="s">
        <v>4</v>
      </c>
      <c r="K1" s="90"/>
      <c r="L1" s="90"/>
      <c r="M1" s="91"/>
    </row>
    <row r="2" spans="1:13" ht="17" thickBot="1" x14ac:dyDescent="0.25">
      <c r="A2" s="6" t="s">
        <v>5</v>
      </c>
      <c r="B2" s="92" t="s">
        <v>6</v>
      </c>
      <c r="C2" s="92"/>
      <c r="D2" s="92"/>
      <c r="E2" s="93" t="s">
        <v>7</v>
      </c>
      <c r="F2" s="94"/>
      <c r="G2" s="7">
        <f>+B41</f>
        <v>0</v>
      </c>
      <c r="H2" s="8">
        <f>+D41</f>
        <v>0</v>
      </c>
      <c r="I2" s="9"/>
      <c r="J2" s="95" t="s">
        <v>9</v>
      </c>
      <c r="K2" s="96"/>
      <c r="L2" s="10" t="s">
        <v>10</v>
      </c>
      <c r="M2" s="11" t="s">
        <v>11</v>
      </c>
    </row>
    <row r="3" spans="1:13" x14ac:dyDescent="0.2">
      <c r="A3" s="12" t="s">
        <v>12</v>
      </c>
      <c r="B3" s="97"/>
      <c r="C3" s="97"/>
      <c r="D3" s="97"/>
      <c r="E3" s="98" t="s">
        <v>13</v>
      </c>
      <c r="F3" s="99"/>
      <c r="G3" s="13">
        <f>+E41+E49</f>
        <v>11</v>
      </c>
      <c r="H3" s="14">
        <f>+G41+G49</f>
        <v>198</v>
      </c>
      <c r="I3" s="9" t="s">
        <v>8</v>
      </c>
      <c r="J3" s="100" t="s">
        <v>14</v>
      </c>
      <c r="K3" s="101"/>
      <c r="L3" s="15">
        <v>0.05</v>
      </c>
      <c r="M3" s="16">
        <v>300</v>
      </c>
    </row>
    <row r="4" spans="1:13" x14ac:dyDescent="0.2">
      <c r="A4" s="12" t="s">
        <v>15</v>
      </c>
      <c r="B4" s="97"/>
      <c r="C4" s="97"/>
      <c r="D4" s="97"/>
      <c r="E4" s="98" t="s">
        <v>16</v>
      </c>
      <c r="F4" s="99"/>
      <c r="G4" s="13">
        <f>+H41+H49</f>
        <v>16</v>
      </c>
      <c r="H4" s="14">
        <f>+J41+J49</f>
        <v>160</v>
      </c>
      <c r="I4" s="9" t="s">
        <v>8</v>
      </c>
      <c r="J4" s="102" t="s">
        <v>17</v>
      </c>
      <c r="K4" s="103"/>
      <c r="L4" s="17">
        <v>0.1</v>
      </c>
      <c r="M4" s="18">
        <v>500</v>
      </c>
    </row>
    <row r="5" spans="1:13" ht="17" thickBot="1" x14ac:dyDescent="0.25">
      <c r="A5" s="12" t="s">
        <v>18</v>
      </c>
      <c r="B5" s="97"/>
      <c r="C5" s="97"/>
      <c r="D5" s="97"/>
      <c r="E5" s="98" t="s">
        <v>19</v>
      </c>
      <c r="F5" s="99"/>
      <c r="G5" s="13">
        <f>+K41+K49</f>
        <v>20</v>
      </c>
      <c r="H5" s="14">
        <f>+M41+M49</f>
        <v>100</v>
      </c>
      <c r="I5" s="9" t="s">
        <v>8</v>
      </c>
      <c r="J5" s="107" t="s">
        <v>20</v>
      </c>
      <c r="K5" s="108"/>
      <c r="L5" s="19">
        <v>0.12</v>
      </c>
      <c r="M5" s="20">
        <v>750</v>
      </c>
    </row>
    <row r="6" spans="1:13" ht="17" thickBot="1" x14ac:dyDescent="0.25">
      <c r="A6" s="12" t="s">
        <v>21</v>
      </c>
      <c r="B6" s="97"/>
      <c r="C6" s="97"/>
      <c r="D6" s="97"/>
      <c r="E6" s="98" t="s">
        <v>22</v>
      </c>
      <c r="F6" s="99"/>
      <c r="G6" s="13">
        <f>+B78+E78</f>
        <v>18</v>
      </c>
      <c r="H6" s="14">
        <f>+D78+G78</f>
        <v>120</v>
      </c>
      <c r="I6" s="9" t="s">
        <v>8</v>
      </c>
    </row>
    <row r="7" spans="1:13" x14ac:dyDescent="0.2">
      <c r="A7" s="1" t="s">
        <v>23</v>
      </c>
      <c r="B7" s="86"/>
      <c r="C7" s="86"/>
      <c r="D7" s="86"/>
      <c r="E7" s="98" t="s">
        <v>24</v>
      </c>
      <c r="F7" s="99"/>
      <c r="G7" s="13">
        <f>+K71</f>
        <v>0</v>
      </c>
      <c r="H7" s="14">
        <f>+M71</f>
        <v>0</v>
      </c>
      <c r="I7" s="9"/>
    </row>
    <row r="8" spans="1:13" x14ac:dyDescent="0.2">
      <c r="A8" s="12" t="s">
        <v>25</v>
      </c>
      <c r="B8" s="97"/>
      <c r="C8" s="97"/>
      <c r="D8" s="97"/>
      <c r="E8" s="98" t="s">
        <v>26</v>
      </c>
      <c r="F8" s="99"/>
      <c r="G8" s="13">
        <f>+B56+E56+H56</f>
        <v>8</v>
      </c>
      <c r="H8" s="14">
        <f>+D56+G56+J56</f>
        <v>40</v>
      </c>
      <c r="I8" s="9" t="s">
        <v>8</v>
      </c>
    </row>
    <row r="9" spans="1:13" x14ac:dyDescent="0.2">
      <c r="A9" s="12" t="s">
        <v>27</v>
      </c>
      <c r="B9" s="97"/>
      <c r="C9" s="97"/>
      <c r="D9" s="97"/>
      <c r="E9" s="98" t="s">
        <v>28</v>
      </c>
      <c r="F9" s="99"/>
      <c r="G9" s="13">
        <f>+SUM(G2:G8)</f>
        <v>73</v>
      </c>
      <c r="H9" s="14">
        <f>+SUM(H2:H8)</f>
        <v>618</v>
      </c>
    </row>
    <row r="10" spans="1:13" ht="17" thickBot="1" x14ac:dyDescent="0.25">
      <c r="A10" s="21" t="s">
        <v>29</v>
      </c>
      <c r="B10" s="109"/>
      <c r="C10" s="109"/>
      <c r="D10" s="109"/>
      <c r="E10" s="22" t="s">
        <v>30</v>
      </c>
      <c r="F10" s="23" t="str">
        <f>+IF(H9&gt;=750,"750",IF(H9&gt;=500,"500",IF(H9&gt;=300,"300","No Discount")))</f>
        <v>500</v>
      </c>
      <c r="G10" s="23" t="str">
        <f>+IF(H9&gt;=750,"12%",IF(H9&gt;=500,"10%",IF(H9&gt;=300,"5%","No Discount")))</f>
        <v>10%</v>
      </c>
      <c r="H10" s="14">
        <f>+IF(G10="No Discount","0",((G10-H7-H2)*H9))</f>
        <v>61.800000000000004</v>
      </c>
      <c r="I10" s="82" t="s">
        <v>102</v>
      </c>
    </row>
    <row r="11" spans="1:13" x14ac:dyDescent="0.2">
      <c r="A11" s="83" t="s">
        <v>103</v>
      </c>
      <c r="B11" s="97"/>
      <c r="C11" s="97"/>
      <c r="D11" s="97"/>
      <c r="E11" s="104" t="s">
        <v>31</v>
      </c>
      <c r="F11" s="105"/>
      <c r="G11" s="106"/>
      <c r="H11" s="14">
        <f>+H9-H10</f>
        <v>556.20000000000005</v>
      </c>
    </row>
    <row r="12" spans="1:13" ht="17" thickBot="1" x14ac:dyDescent="0.25">
      <c r="A12" s="83" t="s">
        <v>104</v>
      </c>
      <c r="B12" s="97"/>
      <c r="C12" s="97"/>
      <c r="D12" s="97"/>
      <c r="E12" s="110" t="s">
        <v>32</v>
      </c>
      <c r="F12" s="111"/>
      <c r="G12" s="112"/>
      <c r="H12" s="25">
        <f>+IF(B2="Pick Up",0,IF((H9*10%&lt;=9.95),9.95,(H9*10%)))</f>
        <v>61.800000000000004</v>
      </c>
      <c r="I12" s="24" t="s">
        <v>33</v>
      </c>
    </row>
    <row r="13" spans="1:13" ht="18" thickTop="1" thickBot="1" x14ac:dyDescent="0.25">
      <c r="A13" s="83" t="s">
        <v>105</v>
      </c>
      <c r="B13" s="109"/>
      <c r="C13" s="109"/>
      <c r="D13" s="109"/>
      <c r="E13" s="113" t="s">
        <v>34</v>
      </c>
      <c r="F13" s="114"/>
      <c r="G13" s="115"/>
      <c r="H13" s="26">
        <f>+H11+H12</f>
        <v>618</v>
      </c>
    </row>
    <row r="14" spans="1:13" ht="17" thickBot="1" x14ac:dyDescent="0.25">
      <c r="A14" s="116" t="s">
        <v>35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8"/>
    </row>
    <row r="15" spans="1:13" x14ac:dyDescent="0.2">
      <c r="A15" s="119" t="s">
        <v>36</v>
      </c>
      <c r="B15" s="121" t="s">
        <v>37</v>
      </c>
      <c r="C15" s="122"/>
      <c r="D15" s="123"/>
      <c r="E15" s="124" t="s">
        <v>38</v>
      </c>
      <c r="F15" s="122"/>
      <c r="G15" s="125"/>
      <c r="H15" s="121" t="s">
        <v>39</v>
      </c>
      <c r="I15" s="122"/>
      <c r="J15" s="123"/>
      <c r="K15" s="124" t="s">
        <v>40</v>
      </c>
      <c r="L15" s="122"/>
      <c r="M15" s="123"/>
    </row>
    <row r="16" spans="1:13" ht="17" thickBot="1" x14ac:dyDescent="0.25">
      <c r="A16" s="120"/>
      <c r="B16" s="27" t="s">
        <v>41</v>
      </c>
      <c r="C16" s="28" t="s">
        <v>3</v>
      </c>
      <c r="D16" s="29" t="s">
        <v>42</v>
      </c>
      <c r="E16" s="30" t="s">
        <v>41</v>
      </c>
      <c r="F16" s="28" t="s">
        <v>3</v>
      </c>
      <c r="G16" s="31" t="s">
        <v>42</v>
      </c>
      <c r="H16" s="27" t="s">
        <v>41</v>
      </c>
      <c r="I16" s="28" t="s">
        <v>3</v>
      </c>
      <c r="J16" s="29" t="s">
        <v>42</v>
      </c>
      <c r="K16" s="30" t="s">
        <v>41</v>
      </c>
      <c r="L16" s="28" t="s">
        <v>3</v>
      </c>
      <c r="M16" s="29" t="s">
        <v>42</v>
      </c>
    </row>
    <row r="17" spans="1:13" x14ac:dyDescent="0.2">
      <c r="A17" s="32" t="s">
        <v>43</v>
      </c>
      <c r="B17" s="33"/>
      <c r="C17" s="34"/>
      <c r="D17" s="35"/>
      <c r="E17" s="36"/>
      <c r="F17" s="37"/>
      <c r="G17" s="38"/>
      <c r="H17" s="39">
        <v>0</v>
      </c>
      <c r="I17" s="40">
        <v>90</v>
      </c>
      <c r="J17" s="41">
        <f>+I17*H17</f>
        <v>0</v>
      </c>
      <c r="K17" s="42"/>
      <c r="L17" s="34"/>
      <c r="M17" s="35"/>
    </row>
    <row r="18" spans="1:13" x14ac:dyDescent="0.2">
      <c r="A18" s="43" t="s">
        <v>44</v>
      </c>
      <c r="B18" s="39">
        <v>0</v>
      </c>
      <c r="C18" s="44">
        <v>54</v>
      </c>
      <c r="D18" s="45">
        <f>+C18*B18</f>
        <v>0</v>
      </c>
      <c r="E18" s="39">
        <v>0</v>
      </c>
      <c r="F18" s="46">
        <v>18</v>
      </c>
      <c r="G18" s="47">
        <f>+F18*E18</f>
        <v>0</v>
      </c>
      <c r="H18" s="39">
        <v>0</v>
      </c>
      <c r="I18" s="46">
        <v>10</v>
      </c>
      <c r="J18" s="47">
        <f>+I18*H18</f>
        <v>0</v>
      </c>
      <c r="K18" s="48">
        <v>0</v>
      </c>
      <c r="L18" s="46">
        <v>5</v>
      </c>
      <c r="M18" s="47">
        <f>+L18*K18</f>
        <v>0</v>
      </c>
    </row>
    <row r="19" spans="1:13" x14ac:dyDescent="0.2">
      <c r="A19" s="43" t="s">
        <v>45</v>
      </c>
      <c r="B19" s="39">
        <v>0</v>
      </c>
      <c r="C19" s="44">
        <v>54</v>
      </c>
      <c r="D19" s="45">
        <f t="shared" ref="D19:D40" si="0">+C19*B19</f>
        <v>0</v>
      </c>
      <c r="E19" s="39">
        <v>0</v>
      </c>
      <c r="F19" s="46">
        <v>18</v>
      </c>
      <c r="G19" s="47">
        <f t="shared" ref="G19:G40" si="1">+F19*E19</f>
        <v>0</v>
      </c>
      <c r="H19" s="39">
        <v>0</v>
      </c>
      <c r="I19" s="46">
        <v>10</v>
      </c>
      <c r="J19" s="47">
        <f t="shared" ref="J19:J40" si="2">+I19*H19</f>
        <v>0</v>
      </c>
      <c r="K19" s="48">
        <v>0</v>
      </c>
      <c r="L19" s="46">
        <v>5</v>
      </c>
      <c r="M19" s="47">
        <f t="shared" ref="M19:M40" si="3">+L19*K19</f>
        <v>0</v>
      </c>
    </row>
    <row r="20" spans="1:13" x14ac:dyDescent="0.2">
      <c r="A20" s="43" t="s">
        <v>46</v>
      </c>
      <c r="B20" s="39">
        <v>0</v>
      </c>
      <c r="C20" s="44">
        <v>54</v>
      </c>
      <c r="D20" s="45">
        <f t="shared" si="0"/>
        <v>0</v>
      </c>
      <c r="E20" s="39">
        <v>1</v>
      </c>
      <c r="F20" s="46">
        <v>18</v>
      </c>
      <c r="G20" s="47">
        <f t="shared" si="1"/>
        <v>18</v>
      </c>
      <c r="H20" s="39">
        <v>2</v>
      </c>
      <c r="I20" s="46">
        <v>10</v>
      </c>
      <c r="J20" s="47">
        <f t="shared" si="2"/>
        <v>20</v>
      </c>
      <c r="K20" s="48">
        <v>2</v>
      </c>
      <c r="L20" s="46">
        <v>5</v>
      </c>
      <c r="M20" s="47">
        <f t="shared" si="3"/>
        <v>10</v>
      </c>
    </row>
    <row r="21" spans="1:13" x14ac:dyDescent="0.2">
      <c r="A21" s="43" t="s">
        <v>47</v>
      </c>
      <c r="B21" s="39">
        <v>0</v>
      </c>
      <c r="C21" s="44">
        <v>54</v>
      </c>
      <c r="D21" s="45">
        <f t="shared" si="0"/>
        <v>0</v>
      </c>
      <c r="E21" s="39">
        <v>1</v>
      </c>
      <c r="F21" s="46">
        <v>18</v>
      </c>
      <c r="G21" s="47">
        <f t="shared" si="1"/>
        <v>18</v>
      </c>
      <c r="H21" s="39">
        <v>2</v>
      </c>
      <c r="I21" s="46">
        <v>10</v>
      </c>
      <c r="J21" s="47">
        <f t="shared" si="2"/>
        <v>20</v>
      </c>
      <c r="K21" s="48">
        <v>2</v>
      </c>
      <c r="L21" s="46">
        <v>5</v>
      </c>
      <c r="M21" s="47">
        <f t="shared" si="3"/>
        <v>10</v>
      </c>
    </row>
    <row r="22" spans="1:13" x14ac:dyDescent="0.2">
      <c r="A22" s="43" t="s">
        <v>48</v>
      </c>
      <c r="B22" s="39">
        <v>0</v>
      </c>
      <c r="C22" s="44">
        <v>54</v>
      </c>
      <c r="D22" s="45">
        <f t="shared" si="0"/>
        <v>0</v>
      </c>
      <c r="E22" s="39">
        <v>0</v>
      </c>
      <c r="F22" s="46">
        <v>18</v>
      </c>
      <c r="G22" s="47">
        <f t="shared" si="1"/>
        <v>0</v>
      </c>
      <c r="H22" s="39">
        <v>0</v>
      </c>
      <c r="I22" s="46">
        <v>10</v>
      </c>
      <c r="J22" s="47">
        <f t="shared" si="2"/>
        <v>0</v>
      </c>
      <c r="K22" s="48">
        <v>0</v>
      </c>
      <c r="L22" s="46">
        <v>5</v>
      </c>
      <c r="M22" s="47">
        <f t="shared" si="3"/>
        <v>0</v>
      </c>
    </row>
    <row r="23" spans="1:13" x14ac:dyDescent="0.2">
      <c r="A23" s="43" t="s">
        <v>49</v>
      </c>
      <c r="B23" s="39">
        <v>0</v>
      </c>
      <c r="C23" s="44">
        <v>54</v>
      </c>
      <c r="D23" s="45">
        <f t="shared" si="0"/>
        <v>0</v>
      </c>
      <c r="E23" s="39">
        <v>0</v>
      </c>
      <c r="F23" s="46">
        <v>18</v>
      </c>
      <c r="G23" s="47">
        <f t="shared" si="1"/>
        <v>0</v>
      </c>
      <c r="H23" s="39">
        <v>0</v>
      </c>
      <c r="I23" s="46">
        <v>10</v>
      </c>
      <c r="J23" s="47">
        <f t="shared" si="2"/>
        <v>0</v>
      </c>
      <c r="K23" s="48">
        <v>0</v>
      </c>
      <c r="L23" s="46">
        <v>5</v>
      </c>
      <c r="M23" s="47">
        <f t="shared" si="3"/>
        <v>0</v>
      </c>
    </row>
    <row r="24" spans="1:13" x14ac:dyDescent="0.2">
      <c r="A24" s="43" t="s">
        <v>50</v>
      </c>
      <c r="B24" s="39">
        <v>0</v>
      </c>
      <c r="C24" s="44">
        <v>54</v>
      </c>
      <c r="D24" s="45">
        <f t="shared" si="0"/>
        <v>0</v>
      </c>
      <c r="E24" s="39">
        <v>0</v>
      </c>
      <c r="F24" s="46">
        <v>18</v>
      </c>
      <c r="G24" s="47">
        <f t="shared" si="1"/>
        <v>0</v>
      </c>
      <c r="H24" s="39">
        <v>0</v>
      </c>
      <c r="I24" s="46">
        <v>10</v>
      </c>
      <c r="J24" s="47">
        <f t="shared" si="2"/>
        <v>0</v>
      </c>
      <c r="K24" s="48">
        <v>0</v>
      </c>
      <c r="L24" s="46">
        <v>5</v>
      </c>
      <c r="M24" s="47">
        <f t="shared" si="3"/>
        <v>0</v>
      </c>
    </row>
    <row r="25" spans="1:13" x14ac:dyDescent="0.2">
      <c r="A25" s="43" t="s">
        <v>51</v>
      </c>
      <c r="B25" s="39">
        <v>0</v>
      </c>
      <c r="C25" s="44">
        <v>54</v>
      </c>
      <c r="D25" s="45">
        <f t="shared" si="0"/>
        <v>0</v>
      </c>
      <c r="E25" s="39">
        <v>0</v>
      </c>
      <c r="F25" s="46">
        <v>18</v>
      </c>
      <c r="G25" s="47">
        <f t="shared" si="1"/>
        <v>0</v>
      </c>
      <c r="H25" s="39">
        <v>0</v>
      </c>
      <c r="I25" s="46">
        <v>10</v>
      </c>
      <c r="J25" s="47">
        <f t="shared" si="2"/>
        <v>0</v>
      </c>
      <c r="K25" s="48">
        <v>0</v>
      </c>
      <c r="L25" s="46">
        <v>5</v>
      </c>
      <c r="M25" s="47">
        <f t="shared" si="3"/>
        <v>0</v>
      </c>
    </row>
    <row r="26" spans="1:13" x14ac:dyDescent="0.2">
      <c r="A26" s="43" t="s">
        <v>52</v>
      </c>
      <c r="B26" s="39">
        <v>0</v>
      </c>
      <c r="C26" s="44">
        <v>54</v>
      </c>
      <c r="D26" s="45">
        <f t="shared" si="0"/>
        <v>0</v>
      </c>
      <c r="E26" s="39">
        <v>0</v>
      </c>
      <c r="F26" s="46">
        <v>18</v>
      </c>
      <c r="G26" s="47">
        <f t="shared" si="1"/>
        <v>0</v>
      </c>
      <c r="H26" s="39">
        <v>0</v>
      </c>
      <c r="I26" s="46">
        <v>10</v>
      </c>
      <c r="J26" s="47">
        <f t="shared" si="2"/>
        <v>0</v>
      </c>
      <c r="K26" s="48">
        <v>0</v>
      </c>
      <c r="L26" s="46">
        <v>5</v>
      </c>
      <c r="M26" s="47">
        <f t="shared" si="3"/>
        <v>0</v>
      </c>
    </row>
    <row r="27" spans="1:13" x14ac:dyDescent="0.2">
      <c r="A27" s="43" t="s">
        <v>53</v>
      </c>
      <c r="B27" s="39">
        <v>0</v>
      </c>
      <c r="C27" s="44">
        <v>54</v>
      </c>
      <c r="D27" s="45">
        <f t="shared" si="0"/>
        <v>0</v>
      </c>
      <c r="E27" s="39">
        <v>0</v>
      </c>
      <c r="F27" s="46">
        <v>18</v>
      </c>
      <c r="G27" s="47">
        <f t="shared" si="1"/>
        <v>0</v>
      </c>
      <c r="H27" s="39">
        <v>0</v>
      </c>
      <c r="I27" s="46">
        <v>10</v>
      </c>
      <c r="J27" s="47">
        <f t="shared" si="2"/>
        <v>0</v>
      </c>
      <c r="K27" s="48">
        <v>0</v>
      </c>
      <c r="L27" s="46">
        <v>5</v>
      </c>
      <c r="M27" s="47">
        <f t="shared" si="3"/>
        <v>0</v>
      </c>
    </row>
    <row r="28" spans="1:13" x14ac:dyDescent="0.2">
      <c r="A28" s="43" t="s">
        <v>54</v>
      </c>
      <c r="B28" s="39">
        <v>0</v>
      </c>
      <c r="C28" s="44">
        <v>54</v>
      </c>
      <c r="D28" s="45">
        <f t="shared" si="0"/>
        <v>0</v>
      </c>
      <c r="E28" s="39">
        <v>2</v>
      </c>
      <c r="F28" s="46">
        <v>18</v>
      </c>
      <c r="G28" s="47">
        <f t="shared" si="1"/>
        <v>36</v>
      </c>
      <c r="H28" s="39">
        <v>2</v>
      </c>
      <c r="I28" s="46">
        <v>10</v>
      </c>
      <c r="J28" s="47">
        <f t="shared" si="2"/>
        <v>20</v>
      </c>
      <c r="K28" s="48">
        <v>3</v>
      </c>
      <c r="L28" s="46">
        <v>5</v>
      </c>
      <c r="M28" s="47">
        <f t="shared" si="3"/>
        <v>15</v>
      </c>
    </row>
    <row r="29" spans="1:13" x14ac:dyDescent="0.2">
      <c r="A29" s="43" t="s">
        <v>55</v>
      </c>
      <c r="B29" s="39">
        <v>0</v>
      </c>
      <c r="C29" s="44">
        <v>54</v>
      </c>
      <c r="D29" s="45">
        <f t="shared" si="0"/>
        <v>0</v>
      </c>
      <c r="E29" s="39">
        <v>2</v>
      </c>
      <c r="F29" s="46">
        <v>18</v>
      </c>
      <c r="G29" s="47">
        <f t="shared" si="1"/>
        <v>36</v>
      </c>
      <c r="H29" s="39">
        <v>2</v>
      </c>
      <c r="I29" s="46">
        <v>10</v>
      </c>
      <c r="J29" s="47">
        <f t="shared" si="2"/>
        <v>20</v>
      </c>
      <c r="K29" s="48">
        <v>3</v>
      </c>
      <c r="L29" s="46">
        <v>5</v>
      </c>
      <c r="M29" s="47">
        <f t="shared" si="3"/>
        <v>15</v>
      </c>
    </row>
    <row r="30" spans="1:13" x14ac:dyDescent="0.2">
      <c r="A30" s="43" t="s">
        <v>56</v>
      </c>
      <c r="B30" s="39">
        <v>0</v>
      </c>
      <c r="C30" s="44">
        <v>54</v>
      </c>
      <c r="D30" s="45">
        <f t="shared" si="0"/>
        <v>0</v>
      </c>
      <c r="E30" s="39">
        <v>1</v>
      </c>
      <c r="F30" s="46">
        <v>18</v>
      </c>
      <c r="G30" s="47">
        <f t="shared" si="1"/>
        <v>18</v>
      </c>
      <c r="H30" s="39">
        <v>1</v>
      </c>
      <c r="I30" s="46">
        <v>10</v>
      </c>
      <c r="J30" s="47">
        <f t="shared" si="2"/>
        <v>10</v>
      </c>
      <c r="K30" s="48">
        <v>2</v>
      </c>
      <c r="L30" s="46">
        <v>5</v>
      </c>
      <c r="M30" s="47">
        <f t="shared" si="3"/>
        <v>10</v>
      </c>
    </row>
    <row r="31" spans="1:13" x14ac:dyDescent="0.2">
      <c r="A31" s="43" t="s">
        <v>57</v>
      </c>
      <c r="B31" s="39">
        <v>0</v>
      </c>
      <c r="C31" s="44">
        <v>54</v>
      </c>
      <c r="D31" s="45">
        <f t="shared" si="0"/>
        <v>0</v>
      </c>
      <c r="E31" s="39">
        <v>0</v>
      </c>
      <c r="F31" s="46">
        <v>18</v>
      </c>
      <c r="G31" s="47">
        <f t="shared" si="1"/>
        <v>0</v>
      </c>
      <c r="H31" s="39">
        <v>0</v>
      </c>
      <c r="I31" s="46">
        <v>10</v>
      </c>
      <c r="J31" s="47">
        <f t="shared" si="2"/>
        <v>0</v>
      </c>
      <c r="K31" s="48">
        <v>0</v>
      </c>
      <c r="L31" s="46">
        <v>5</v>
      </c>
      <c r="M31" s="47">
        <f t="shared" si="3"/>
        <v>0</v>
      </c>
    </row>
    <row r="32" spans="1:13" x14ac:dyDescent="0.2">
      <c r="A32" s="43" t="s">
        <v>58</v>
      </c>
      <c r="B32" s="39">
        <v>0</v>
      </c>
      <c r="C32" s="44">
        <v>54</v>
      </c>
      <c r="D32" s="45">
        <f t="shared" si="0"/>
        <v>0</v>
      </c>
      <c r="E32" s="39">
        <v>0</v>
      </c>
      <c r="F32" s="46">
        <v>18</v>
      </c>
      <c r="G32" s="47">
        <f t="shared" si="1"/>
        <v>0</v>
      </c>
      <c r="H32" s="39">
        <v>0</v>
      </c>
      <c r="I32" s="46">
        <v>10</v>
      </c>
      <c r="J32" s="47">
        <f t="shared" si="2"/>
        <v>0</v>
      </c>
      <c r="K32" s="48">
        <v>0</v>
      </c>
      <c r="L32" s="46">
        <v>5</v>
      </c>
      <c r="M32" s="47">
        <f t="shared" si="3"/>
        <v>0</v>
      </c>
    </row>
    <row r="33" spans="1:13" x14ac:dyDescent="0.2">
      <c r="A33" s="43" t="s">
        <v>59</v>
      </c>
      <c r="B33" s="39">
        <v>0</v>
      </c>
      <c r="C33" s="44">
        <v>54</v>
      </c>
      <c r="D33" s="45">
        <f t="shared" si="0"/>
        <v>0</v>
      </c>
      <c r="E33" s="39">
        <v>0</v>
      </c>
      <c r="F33" s="46">
        <v>18</v>
      </c>
      <c r="G33" s="47">
        <f t="shared" si="1"/>
        <v>0</v>
      </c>
      <c r="H33" s="39">
        <v>0</v>
      </c>
      <c r="I33" s="46">
        <v>10</v>
      </c>
      <c r="J33" s="47">
        <f t="shared" si="2"/>
        <v>0</v>
      </c>
      <c r="K33" s="48">
        <v>0</v>
      </c>
      <c r="L33" s="46">
        <v>5</v>
      </c>
      <c r="M33" s="47">
        <f t="shared" si="3"/>
        <v>0</v>
      </c>
    </row>
    <row r="34" spans="1:13" x14ac:dyDescent="0.2">
      <c r="A34" s="43" t="s">
        <v>60</v>
      </c>
      <c r="B34" s="39">
        <v>0</v>
      </c>
      <c r="C34" s="44">
        <v>54</v>
      </c>
      <c r="D34" s="45">
        <f t="shared" si="0"/>
        <v>0</v>
      </c>
      <c r="E34" s="39">
        <v>1</v>
      </c>
      <c r="F34" s="46">
        <v>18</v>
      </c>
      <c r="G34" s="47">
        <f t="shared" si="1"/>
        <v>18</v>
      </c>
      <c r="H34" s="39">
        <v>1</v>
      </c>
      <c r="I34" s="46">
        <v>10</v>
      </c>
      <c r="J34" s="47">
        <f t="shared" si="2"/>
        <v>10</v>
      </c>
      <c r="K34" s="48">
        <v>2</v>
      </c>
      <c r="L34" s="46">
        <v>5</v>
      </c>
      <c r="M34" s="47">
        <f t="shared" si="3"/>
        <v>10</v>
      </c>
    </row>
    <row r="35" spans="1:13" x14ac:dyDescent="0.2">
      <c r="A35" s="43" t="s">
        <v>61</v>
      </c>
      <c r="B35" s="39">
        <v>0</v>
      </c>
      <c r="C35" s="44">
        <v>54</v>
      </c>
      <c r="D35" s="45">
        <f t="shared" si="0"/>
        <v>0</v>
      </c>
      <c r="E35" s="39">
        <v>1</v>
      </c>
      <c r="F35" s="46">
        <v>18</v>
      </c>
      <c r="G35" s="47">
        <f t="shared" si="1"/>
        <v>18</v>
      </c>
      <c r="H35" s="39">
        <v>2</v>
      </c>
      <c r="I35" s="46">
        <v>10</v>
      </c>
      <c r="J35" s="47">
        <f t="shared" si="2"/>
        <v>20</v>
      </c>
      <c r="K35" s="48">
        <v>2</v>
      </c>
      <c r="L35" s="46">
        <v>5</v>
      </c>
      <c r="M35" s="47">
        <f t="shared" si="3"/>
        <v>10</v>
      </c>
    </row>
    <row r="36" spans="1:13" x14ac:dyDescent="0.2">
      <c r="A36" s="43" t="s">
        <v>62</v>
      </c>
      <c r="B36" s="39">
        <v>0</v>
      </c>
      <c r="C36" s="44">
        <v>54</v>
      </c>
      <c r="D36" s="45">
        <f t="shared" si="0"/>
        <v>0</v>
      </c>
      <c r="E36" s="39">
        <v>1</v>
      </c>
      <c r="F36" s="46">
        <v>18</v>
      </c>
      <c r="G36" s="47">
        <f t="shared" si="1"/>
        <v>18</v>
      </c>
      <c r="H36" s="39">
        <v>2</v>
      </c>
      <c r="I36" s="46">
        <v>10</v>
      </c>
      <c r="J36" s="47">
        <f t="shared" si="2"/>
        <v>20</v>
      </c>
      <c r="K36" s="48">
        <v>2</v>
      </c>
      <c r="L36" s="46">
        <v>5</v>
      </c>
      <c r="M36" s="47">
        <f t="shared" si="3"/>
        <v>10</v>
      </c>
    </row>
    <row r="37" spans="1:13" x14ac:dyDescent="0.2">
      <c r="A37" s="43" t="s">
        <v>63</v>
      </c>
      <c r="B37" s="39">
        <v>0</v>
      </c>
      <c r="C37" s="44">
        <v>54</v>
      </c>
      <c r="D37" s="45">
        <f t="shared" si="0"/>
        <v>0</v>
      </c>
      <c r="E37" s="39">
        <v>1</v>
      </c>
      <c r="F37" s="46">
        <v>18</v>
      </c>
      <c r="G37" s="47">
        <f t="shared" si="1"/>
        <v>18</v>
      </c>
      <c r="H37" s="39">
        <v>2</v>
      </c>
      <c r="I37" s="46">
        <v>10</v>
      </c>
      <c r="J37" s="47">
        <f t="shared" si="2"/>
        <v>20</v>
      </c>
      <c r="K37" s="48">
        <v>2</v>
      </c>
      <c r="L37" s="46">
        <v>5</v>
      </c>
      <c r="M37" s="47">
        <f t="shared" si="3"/>
        <v>10</v>
      </c>
    </row>
    <row r="38" spans="1:13" x14ac:dyDescent="0.2">
      <c r="A38" s="43" t="s">
        <v>64</v>
      </c>
      <c r="B38" s="39">
        <v>0</v>
      </c>
      <c r="C38" s="44">
        <v>54</v>
      </c>
      <c r="D38" s="45">
        <f t="shared" si="0"/>
        <v>0</v>
      </c>
      <c r="E38" s="39">
        <v>0</v>
      </c>
      <c r="F38" s="46">
        <v>18</v>
      </c>
      <c r="G38" s="47">
        <f t="shared" si="1"/>
        <v>0</v>
      </c>
      <c r="H38" s="39">
        <v>0</v>
      </c>
      <c r="I38" s="46">
        <v>10</v>
      </c>
      <c r="J38" s="47">
        <f t="shared" si="2"/>
        <v>0</v>
      </c>
      <c r="K38" s="48">
        <v>0</v>
      </c>
      <c r="L38" s="46">
        <v>5</v>
      </c>
      <c r="M38" s="47">
        <f t="shared" si="3"/>
        <v>0</v>
      </c>
    </row>
    <row r="39" spans="1:13" x14ac:dyDescent="0.2">
      <c r="A39" s="43" t="s">
        <v>65</v>
      </c>
      <c r="B39" s="39">
        <v>0</v>
      </c>
      <c r="C39" s="44">
        <v>54</v>
      </c>
      <c r="D39" s="45">
        <f t="shared" si="0"/>
        <v>0</v>
      </c>
      <c r="E39" s="39">
        <v>0</v>
      </c>
      <c r="F39" s="46">
        <v>18</v>
      </c>
      <c r="G39" s="47">
        <f t="shared" si="1"/>
        <v>0</v>
      </c>
      <c r="H39" s="39">
        <v>0</v>
      </c>
      <c r="I39" s="46">
        <v>10</v>
      </c>
      <c r="J39" s="47">
        <f t="shared" si="2"/>
        <v>0</v>
      </c>
      <c r="K39" s="48">
        <v>0</v>
      </c>
      <c r="L39" s="46">
        <v>5</v>
      </c>
      <c r="M39" s="47">
        <f t="shared" si="3"/>
        <v>0</v>
      </c>
    </row>
    <row r="40" spans="1:13" ht="17" thickBot="1" x14ac:dyDescent="0.25">
      <c r="A40" s="49" t="s">
        <v>66</v>
      </c>
      <c r="B40" s="50">
        <v>0</v>
      </c>
      <c r="C40" s="51">
        <v>54</v>
      </c>
      <c r="D40" s="52">
        <f t="shared" si="0"/>
        <v>0</v>
      </c>
      <c r="E40" s="50">
        <v>0</v>
      </c>
      <c r="F40" s="53">
        <v>18</v>
      </c>
      <c r="G40" s="54">
        <f t="shared" si="1"/>
        <v>0</v>
      </c>
      <c r="H40" s="50">
        <v>0</v>
      </c>
      <c r="I40" s="53">
        <v>10</v>
      </c>
      <c r="J40" s="54">
        <f t="shared" si="2"/>
        <v>0</v>
      </c>
      <c r="K40" s="55">
        <v>0</v>
      </c>
      <c r="L40" s="53">
        <v>5</v>
      </c>
      <c r="M40" s="54">
        <f t="shared" si="3"/>
        <v>0</v>
      </c>
    </row>
    <row r="41" spans="1:13" ht="18" thickTop="1" thickBot="1" x14ac:dyDescent="0.25">
      <c r="A41" s="56" t="s">
        <v>67</v>
      </c>
      <c r="B41" s="57">
        <f>+SUM(B18:B40)</f>
        <v>0</v>
      </c>
      <c r="C41" s="58"/>
      <c r="D41" s="59">
        <f>+SUM(D18:D40)</f>
        <v>0</v>
      </c>
      <c r="E41" s="57">
        <f>+SUM(E18:E40)</f>
        <v>11</v>
      </c>
      <c r="F41" s="58"/>
      <c r="G41" s="59">
        <f>+SUM(G18:G40)</f>
        <v>198</v>
      </c>
      <c r="H41" s="60">
        <f>+SUM(H18:H40)</f>
        <v>16</v>
      </c>
      <c r="I41" s="58"/>
      <c r="J41" s="59">
        <f>+SUM(J18:J40)</f>
        <v>160</v>
      </c>
      <c r="K41" s="61">
        <f>+SUM(K18:K40)</f>
        <v>20</v>
      </c>
      <c r="L41" s="58"/>
      <c r="M41" s="59">
        <f>+SUM(M18:M40)</f>
        <v>100</v>
      </c>
    </row>
    <row r="42" spans="1:13" x14ac:dyDescent="0.2">
      <c r="A42" s="4" t="s">
        <v>68</v>
      </c>
    </row>
    <row r="43" spans="1:13" x14ac:dyDescent="0.2">
      <c r="A43" s="62"/>
      <c r="B43" s="127" t="s">
        <v>37</v>
      </c>
      <c r="C43" s="127"/>
      <c r="D43" s="127"/>
      <c r="E43" s="127" t="s">
        <v>38</v>
      </c>
      <c r="F43" s="127"/>
      <c r="G43" s="127"/>
      <c r="H43" s="127" t="s">
        <v>39</v>
      </c>
      <c r="I43" s="127"/>
      <c r="J43" s="127"/>
      <c r="K43" s="127" t="s">
        <v>40</v>
      </c>
      <c r="L43" s="127"/>
      <c r="M43" s="127"/>
    </row>
    <row r="44" spans="1:13" x14ac:dyDescent="0.2">
      <c r="A44" s="63" t="s">
        <v>36</v>
      </c>
      <c r="B44" s="62" t="s">
        <v>41</v>
      </c>
      <c r="C44" s="62" t="s">
        <v>3</v>
      </c>
      <c r="D44" s="62" t="s">
        <v>42</v>
      </c>
      <c r="E44" s="62" t="s">
        <v>41</v>
      </c>
      <c r="F44" s="62" t="s">
        <v>3</v>
      </c>
      <c r="G44" s="62" t="s">
        <v>42</v>
      </c>
      <c r="H44" s="62" t="s">
        <v>41</v>
      </c>
      <c r="I44" s="62" t="s">
        <v>3</v>
      </c>
      <c r="J44" s="62" t="s">
        <v>42</v>
      </c>
      <c r="K44" s="62" t="s">
        <v>41</v>
      </c>
      <c r="L44" s="62" t="s">
        <v>3</v>
      </c>
      <c r="M44" s="62" t="s">
        <v>42</v>
      </c>
    </row>
    <row r="45" spans="1:13" x14ac:dyDescent="0.2">
      <c r="A45" s="5" t="s">
        <v>69</v>
      </c>
      <c r="B45" s="64"/>
      <c r="C45" s="64"/>
      <c r="D45" s="64"/>
      <c r="E45" s="64"/>
      <c r="F45" s="64"/>
      <c r="G45" s="64"/>
      <c r="H45" s="64"/>
      <c r="I45" s="64"/>
      <c r="J45" s="64"/>
      <c r="K45" s="65">
        <v>0</v>
      </c>
      <c r="L45" s="66">
        <v>5</v>
      </c>
      <c r="M45" s="66">
        <f t="shared" ref="M45:M48" si="4">+L45*K45</f>
        <v>0</v>
      </c>
    </row>
    <row r="46" spans="1:13" x14ac:dyDescent="0.2">
      <c r="A46" s="5" t="s">
        <v>70</v>
      </c>
      <c r="B46" s="64"/>
      <c r="C46" s="67"/>
      <c r="D46" s="68"/>
      <c r="E46" s="65">
        <v>0</v>
      </c>
      <c r="F46" s="66">
        <v>18</v>
      </c>
      <c r="G46" s="66">
        <f t="shared" ref="G46" si="5">+F46*E46</f>
        <v>0</v>
      </c>
      <c r="H46" s="65">
        <v>0</v>
      </c>
      <c r="I46" s="66">
        <v>10</v>
      </c>
      <c r="J46" s="66">
        <f t="shared" ref="J46" si="6">+I46*H46</f>
        <v>0</v>
      </c>
      <c r="K46" s="65">
        <v>0</v>
      </c>
      <c r="L46" s="66">
        <v>5</v>
      </c>
      <c r="M46" s="66">
        <f t="shared" si="4"/>
        <v>0</v>
      </c>
    </row>
    <row r="47" spans="1:13" x14ac:dyDescent="0.2">
      <c r="A47" s="5" t="s">
        <v>71</v>
      </c>
      <c r="B47" s="64"/>
      <c r="C47" s="64"/>
      <c r="D47" s="64"/>
      <c r="E47" s="64"/>
      <c r="F47" s="64"/>
      <c r="G47" s="64"/>
      <c r="H47" s="64"/>
      <c r="I47" s="64"/>
      <c r="J47" s="64"/>
      <c r="K47" s="65">
        <v>0</v>
      </c>
      <c r="L47" s="66">
        <v>5</v>
      </c>
      <c r="M47" s="66">
        <f t="shared" si="4"/>
        <v>0</v>
      </c>
    </row>
    <row r="48" spans="1:13" ht="17" thickBot="1" x14ac:dyDescent="0.25">
      <c r="A48" s="69" t="s">
        <v>72</v>
      </c>
      <c r="B48" s="70"/>
      <c r="C48" s="70"/>
      <c r="D48" s="70"/>
      <c r="E48" s="71">
        <v>0</v>
      </c>
      <c r="F48" s="72">
        <v>18</v>
      </c>
      <c r="G48" s="72">
        <f t="shared" ref="G48" si="7">+F48*E48</f>
        <v>0</v>
      </c>
      <c r="H48" s="71">
        <v>0</v>
      </c>
      <c r="I48" s="72">
        <v>10</v>
      </c>
      <c r="J48" s="72">
        <f t="shared" ref="J48" si="8">+I48*H48</f>
        <v>0</v>
      </c>
      <c r="K48" s="71">
        <v>0</v>
      </c>
      <c r="L48" s="72">
        <v>5</v>
      </c>
      <c r="M48" s="72">
        <f t="shared" si="4"/>
        <v>0</v>
      </c>
    </row>
    <row r="49" spans="1:13" ht="17" thickTop="1" x14ac:dyDescent="0.2">
      <c r="A49" s="5" t="s">
        <v>28</v>
      </c>
      <c r="B49" s="64"/>
      <c r="C49" s="64"/>
      <c r="D49" s="64"/>
      <c r="E49" s="4">
        <f>+SUM(E45:E48)</f>
        <v>0</v>
      </c>
      <c r="F49" s="67"/>
      <c r="G49" s="73">
        <f>+SUM(G45:G48)</f>
        <v>0</v>
      </c>
      <c r="H49" s="4">
        <f>+SUM(H45:H48)</f>
        <v>0</v>
      </c>
      <c r="I49" s="67"/>
      <c r="J49" s="73">
        <f>+SUM(J45:J48)</f>
        <v>0</v>
      </c>
      <c r="K49" s="4">
        <f>+SUM(K45:K48)</f>
        <v>0</v>
      </c>
      <c r="L49" s="67"/>
      <c r="M49" s="73">
        <f>+SUM(M45:M48)</f>
        <v>0</v>
      </c>
    </row>
    <row r="50" spans="1:13" x14ac:dyDescent="0.2">
      <c r="A50" s="84" t="s">
        <v>26</v>
      </c>
    </row>
    <row r="51" spans="1:13" x14ac:dyDescent="0.2">
      <c r="A51" s="5" t="s">
        <v>36</v>
      </c>
      <c r="B51" s="128" t="s">
        <v>73</v>
      </c>
      <c r="C51" s="128"/>
      <c r="D51" s="128"/>
      <c r="E51" s="129" t="s">
        <v>106</v>
      </c>
      <c r="F51" s="129"/>
      <c r="G51" s="129"/>
      <c r="H51" s="128" t="s">
        <v>74</v>
      </c>
      <c r="I51" s="128"/>
      <c r="J51" s="128"/>
    </row>
    <row r="52" spans="1:13" x14ac:dyDescent="0.2">
      <c r="B52" s="62" t="s">
        <v>41</v>
      </c>
      <c r="C52" s="62" t="s">
        <v>3</v>
      </c>
      <c r="D52" s="62" t="s">
        <v>42</v>
      </c>
      <c r="E52" s="62" t="s">
        <v>41</v>
      </c>
      <c r="F52" s="62" t="s">
        <v>3</v>
      </c>
      <c r="G52" s="62" t="s">
        <v>42</v>
      </c>
      <c r="H52" s="62" t="s">
        <v>41</v>
      </c>
      <c r="I52" s="62" t="s">
        <v>3</v>
      </c>
      <c r="J52" s="62" t="s">
        <v>42</v>
      </c>
      <c r="K52" s="62"/>
      <c r="L52" s="62"/>
      <c r="M52" s="62"/>
    </row>
    <row r="53" spans="1:13" x14ac:dyDescent="0.2">
      <c r="A53" s="5" t="s">
        <v>107</v>
      </c>
      <c r="B53" s="64"/>
      <c r="C53" s="64"/>
      <c r="D53" s="64"/>
      <c r="E53" s="65">
        <v>0</v>
      </c>
      <c r="F53" s="66">
        <v>15</v>
      </c>
      <c r="G53" s="66">
        <f>+F53*E53</f>
        <v>0</v>
      </c>
      <c r="H53" s="65">
        <v>8</v>
      </c>
      <c r="I53" s="66">
        <v>5</v>
      </c>
      <c r="J53" s="66">
        <f>+I53*H53</f>
        <v>40</v>
      </c>
    </row>
    <row r="54" spans="1:13" x14ac:dyDescent="0.2">
      <c r="A54" s="75" t="s">
        <v>75</v>
      </c>
      <c r="B54" s="131">
        <v>0</v>
      </c>
      <c r="C54" s="78">
        <v>1.25</v>
      </c>
      <c r="D54" s="78">
        <f>+C54*B54</f>
        <v>0</v>
      </c>
      <c r="E54" s="77"/>
      <c r="F54" s="77"/>
      <c r="G54" s="77"/>
      <c r="H54" s="77"/>
      <c r="I54" s="77"/>
      <c r="J54" s="77"/>
    </row>
    <row r="55" spans="1:13" ht="17" thickBot="1" x14ac:dyDescent="0.25">
      <c r="A55" s="69" t="s">
        <v>108</v>
      </c>
      <c r="B55" s="70"/>
      <c r="C55" s="70"/>
      <c r="D55" s="70"/>
      <c r="E55" s="71">
        <v>0</v>
      </c>
      <c r="F55" s="72">
        <v>8.5</v>
      </c>
      <c r="G55" s="72">
        <f>+F55*E55</f>
        <v>0</v>
      </c>
      <c r="H55" s="71">
        <v>0</v>
      </c>
      <c r="I55" s="72">
        <v>4</v>
      </c>
      <c r="J55" s="72">
        <f>+I55*H55</f>
        <v>0</v>
      </c>
      <c r="K55" s="85"/>
      <c r="L55" s="85"/>
      <c r="M55" s="85"/>
    </row>
    <row r="56" spans="1:13" ht="17" thickTop="1" x14ac:dyDescent="0.2">
      <c r="A56" s="75" t="s">
        <v>28</v>
      </c>
      <c r="B56" s="76">
        <f>+B54</f>
        <v>0</v>
      </c>
      <c r="C56" s="77"/>
      <c r="D56" s="78">
        <f>+D54</f>
        <v>0</v>
      </c>
      <c r="E56" s="66">
        <f>+E53</f>
        <v>0</v>
      </c>
      <c r="F56" s="77"/>
      <c r="G56" s="66">
        <f>+G53+G55</f>
        <v>0</v>
      </c>
      <c r="H56" s="66">
        <f>+H53</f>
        <v>8</v>
      </c>
      <c r="I56" s="77"/>
      <c r="J56" s="66">
        <f>+J53+J55</f>
        <v>40</v>
      </c>
    </row>
    <row r="57" spans="1:13" x14ac:dyDescent="0.2">
      <c r="B57" s="76"/>
      <c r="C57" s="76"/>
      <c r="D57" s="76"/>
      <c r="E57" s="76"/>
      <c r="F57" s="76"/>
      <c r="G57" s="76"/>
      <c r="H57" s="76"/>
      <c r="I57" s="76"/>
      <c r="J57" s="76"/>
    </row>
    <row r="58" spans="1:13" x14ac:dyDescent="0.2"/>
    <row r="59" spans="1:13" x14ac:dyDescent="0.2">
      <c r="A59" s="4" t="s">
        <v>22</v>
      </c>
      <c r="H59" s="128" t="s">
        <v>76</v>
      </c>
      <c r="I59" s="128"/>
      <c r="J59" s="128"/>
      <c r="K59" s="128"/>
      <c r="L59" s="128"/>
      <c r="M59" s="128"/>
    </row>
    <row r="60" spans="1:13" x14ac:dyDescent="0.2">
      <c r="B60" s="127" t="s">
        <v>38</v>
      </c>
      <c r="C60" s="127"/>
      <c r="D60" s="127"/>
      <c r="E60" s="127" t="s">
        <v>40</v>
      </c>
      <c r="F60" s="127"/>
      <c r="G60" s="127"/>
      <c r="H60" s="79"/>
      <c r="J60" s="79"/>
      <c r="K60" s="79"/>
      <c r="L60" s="79"/>
      <c r="M60" s="79"/>
    </row>
    <row r="61" spans="1:13" x14ac:dyDescent="0.2">
      <c r="A61" s="5" t="s">
        <v>36</v>
      </c>
      <c r="B61" s="62" t="s">
        <v>41</v>
      </c>
      <c r="C61" s="62" t="s">
        <v>3</v>
      </c>
      <c r="D61" s="62" t="s">
        <v>42</v>
      </c>
      <c r="E61" s="62" t="s">
        <v>41</v>
      </c>
      <c r="F61" s="62" t="s">
        <v>3</v>
      </c>
      <c r="G61" s="62" t="s">
        <v>42</v>
      </c>
      <c r="H61" s="127" t="s">
        <v>36</v>
      </c>
      <c r="I61" s="127"/>
      <c r="J61" s="127"/>
      <c r="K61" s="62" t="s">
        <v>41</v>
      </c>
      <c r="L61" s="62" t="s">
        <v>3</v>
      </c>
      <c r="M61" s="62" t="s">
        <v>42</v>
      </c>
    </row>
    <row r="62" spans="1:13" x14ac:dyDescent="0.2">
      <c r="A62" s="5" t="s">
        <v>77</v>
      </c>
      <c r="B62" s="65">
        <v>0</v>
      </c>
      <c r="C62" s="66">
        <v>12</v>
      </c>
      <c r="D62" s="66">
        <f t="shared" ref="D62:D69" si="9">+C62*B62</f>
        <v>0</v>
      </c>
      <c r="E62" s="65">
        <v>0</v>
      </c>
      <c r="F62" s="80">
        <v>4</v>
      </c>
      <c r="G62" s="80">
        <f>+F62*E62</f>
        <v>0</v>
      </c>
      <c r="H62" s="126" t="s">
        <v>78</v>
      </c>
      <c r="I62" s="126"/>
      <c r="J62" s="126"/>
      <c r="K62" s="65">
        <v>0</v>
      </c>
      <c r="L62" s="80">
        <v>10</v>
      </c>
      <c r="M62" s="80">
        <f t="shared" ref="M62:M70" si="10">+L62*K62</f>
        <v>0</v>
      </c>
    </row>
    <row r="63" spans="1:13" x14ac:dyDescent="0.2">
      <c r="A63" s="5" t="s">
        <v>79</v>
      </c>
      <c r="B63" s="65">
        <v>0</v>
      </c>
      <c r="C63" s="66">
        <v>18</v>
      </c>
      <c r="D63" s="66">
        <f t="shared" si="9"/>
        <v>0</v>
      </c>
      <c r="E63" s="65">
        <v>0</v>
      </c>
      <c r="F63" s="80">
        <v>5</v>
      </c>
      <c r="G63" s="80">
        <f t="shared" ref="G63:G77" si="11">+F63*E63</f>
        <v>0</v>
      </c>
      <c r="H63" s="126" t="s">
        <v>80</v>
      </c>
      <c r="I63" s="126"/>
      <c r="J63" s="126"/>
      <c r="K63" s="65">
        <v>0</v>
      </c>
      <c r="L63" s="80">
        <v>7</v>
      </c>
      <c r="M63" s="80">
        <f t="shared" si="10"/>
        <v>0</v>
      </c>
    </row>
    <row r="64" spans="1:13" x14ac:dyDescent="0.2">
      <c r="A64" s="5" t="s">
        <v>81</v>
      </c>
      <c r="B64" s="65">
        <v>0</v>
      </c>
      <c r="C64" s="66">
        <v>20</v>
      </c>
      <c r="D64" s="66">
        <f t="shared" si="9"/>
        <v>0</v>
      </c>
      <c r="E64" s="65">
        <v>6</v>
      </c>
      <c r="F64" s="80">
        <v>7</v>
      </c>
      <c r="G64" s="80">
        <f t="shared" si="11"/>
        <v>42</v>
      </c>
      <c r="H64" s="126" t="s">
        <v>82</v>
      </c>
      <c r="I64" s="126"/>
      <c r="J64" s="126"/>
      <c r="K64" s="65">
        <v>0</v>
      </c>
      <c r="L64" s="80">
        <v>3.5</v>
      </c>
      <c r="M64" s="80">
        <f t="shared" si="10"/>
        <v>0</v>
      </c>
    </row>
    <row r="65" spans="1:13" x14ac:dyDescent="0.2">
      <c r="A65" s="5" t="s">
        <v>83</v>
      </c>
      <c r="B65" s="65">
        <v>0</v>
      </c>
      <c r="C65" s="66">
        <v>20</v>
      </c>
      <c r="D65" s="66">
        <f t="shared" si="9"/>
        <v>0</v>
      </c>
      <c r="E65" s="65">
        <v>6</v>
      </c>
      <c r="F65" s="80">
        <v>6.5</v>
      </c>
      <c r="G65" s="80">
        <f t="shared" si="11"/>
        <v>39</v>
      </c>
      <c r="H65" s="126" t="s">
        <v>84</v>
      </c>
      <c r="I65" s="126"/>
      <c r="J65" s="126"/>
      <c r="K65" s="65">
        <v>0</v>
      </c>
      <c r="L65" s="80">
        <v>3.5</v>
      </c>
      <c r="M65" s="80">
        <f t="shared" si="10"/>
        <v>0</v>
      </c>
    </row>
    <row r="66" spans="1:13" x14ac:dyDescent="0.2">
      <c r="A66" s="5" t="s">
        <v>85</v>
      </c>
      <c r="B66" s="65">
        <v>0</v>
      </c>
      <c r="C66" s="66">
        <v>20</v>
      </c>
      <c r="D66" s="66">
        <f t="shared" si="9"/>
        <v>0</v>
      </c>
      <c r="E66" s="65">
        <v>0</v>
      </c>
      <c r="F66" s="80">
        <v>6.5</v>
      </c>
      <c r="G66" s="80">
        <f t="shared" si="11"/>
        <v>0</v>
      </c>
      <c r="H66" s="126" t="s">
        <v>86</v>
      </c>
      <c r="I66" s="126"/>
      <c r="J66" s="126"/>
      <c r="K66" s="65">
        <v>0</v>
      </c>
      <c r="L66" s="80">
        <v>2</v>
      </c>
      <c r="M66" s="80">
        <f t="shared" si="10"/>
        <v>0</v>
      </c>
    </row>
    <row r="67" spans="1:13" x14ac:dyDescent="0.2">
      <c r="A67" s="5" t="s">
        <v>87</v>
      </c>
      <c r="B67" s="65">
        <v>0</v>
      </c>
      <c r="C67" s="66">
        <v>20</v>
      </c>
      <c r="D67" s="66">
        <f t="shared" si="9"/>
        <v>0</v>
      </c>
      <c r="E67" s="65">
        <v>2</v>
      </c>
      <c r="F67" s="80">
        <v>6.5</v>
      </c>
      <c r="G67" s="80">
        <f t="shared" si="11"/>
        <v>13</v>
      </c>
      <c r="H67" s="126" t="s">
        <v>88</v>
      </c>
      <c r="I67" s="126"/>
      <c r="J67" s="126"/>
      <c r="K67" s="65">
        <v>0</v>
      </c>
      <c r="L67" s="80">
        <v>3</v>
      </c>
      <c r="M67" s="80">
        <f t="shared" si="10"/>
        <v>0</v>
      </c>
    </row>
    <row r="68" spans="1:13" x14ac:dyDescent="0.2">
      <c r="A68" s="5" t="s">
        <v>89</v>
      </c>
      <c r="B68" s="65">
        <v>0</v>
      </c>
      <c r="C68" s="66">
        <v>20</v>
      </c>
      <c r="D68" s="66">
        <f t="shared" si="9"/>
        <v>0</v>
      </c>
      <c r="E68" s="65">
        <v>2</v>
      </c>
      <c r="F68" s="80">
        <v>6.5</v>
      </c>
      <c r="G68" s="80">
        <f t="shared" si="11"/>
        <v>13</v>
      </c>
      <c r="H68" s="126" t="s">
        <v>90</v>
      </c>
      <c r="I68" s="126"/>
      <c r="J68" s="126"/>
      <c r="K68" s="65">
        <v>0</v>
      </c>
      <c r="L68" s="80">
        <v>15</v>
      </c>
      <c r="M68" s="80">
        <f t="shared" si="10"/>
        <v>0</v>
      </c>
    </row>
    <row r="69" spans="1:13" x14ac:dyDescent="0.2">
      <c r="A69" s="5" t="s">
        <v>91</v>
      </c>
      <c r="B69" s="65">
        <v>0</v>
      </c>
      <c r="C69" s="66">
        <v>20</v>
      </c>
      <c r="D69" s="66">
        <f t="shared" si="9"/>
        <v>0</v>
      </c>
      <c r="E69" s="65">
        <v>2</v>
      </c>
      <c r="F69" s="80">
        <v>6.5</v>
      </c>
      <c r="G69" s="80">
        <f t="shared" si="11"/>
        <v>13</v>
      </c>
      <c r="H69" s="126" t="s">
        <v>92</v>
      </c>
      <c r="I69" s="126"/>
      <c r="J69" s="126"/>
      <c r="K69" s="65">
        <v>0</v>
      </c>
      <c r="L69" s="80">
        <v>7.5</v>
      </c>
      <c r="M69" s="80">
        <f t="shared" si="10"/>
        <v>0</v>
      </c>
    </row>
    <row r="70" spans="1:13" ht="17" thickBot="1" x14ac:dyDescent="0.25">
      <c r="A70" s="5" t="s">
        <v>93</v>
      </c>
      <c r="B70" s="64"/>
      <c r="C70" s="64"/>
      <c r="D70" s="64"/>
      <c r="E70" s="65">
        <v>0</v>
      </c>
      <c r="F70" s="80">
        <v>7</v>
      </c>
      <c r="G70" s="80">
        <f t="shared" si="11"/>
        <v>0</v>
      </c>
      <c r="H70" s="130" t="s">
        <v>94</v>
      </c>
      <c r="I70" s="130"/>
      <c r="J70" s="130"/>
      <c r="K70" s="71">
        <v>0</v>
      </c>
      <c r="L70" s="74">
        <v>14</v>
      </c>
      <c r="M70" s="74">
        <f t="shared" si="10"/>
        <v>0</v>
      </c>
    </row>
    <row r="71" spans="1:13" ht="17" thickTop="1" x14ac:dyDescent="0.2">
      <c r="A71" s="5" t="s">
        <v>95</v>
      </c>
      <c r="B71" s="64"/>
      <c r="C71" s="64"/>
      <c r="D71" s="64"/>
      <c r="E71" s="65">
        <v>0</v>
      </c>
      <c r="F71" s="80">
        <v>7</v>
      </c>
      <c r="G71" s="80">
        <f t="shared" si="11"/>
        <v>0</v>
      </c>
      <c r="H71" s="126" t="s">
        <v>28</v>
      </c>
      <c r="I71" s="126"/>
      <c r="J71" s="126"/>
      <c r="K71" s="4">
        <f>+SUM(K62:K70)</f>
        <v>0</v>
      </c>
      <c r="L71" s="81"/>
      <c r="M71" s="80">
        <f>+SUM(M62:M70)</f>
        <v>0</v>
      </c>
    </row>
    <row r="72" spans="1:13" x14ac:dyDescent="0.2">
      <c r="A72" s="5" t="s">
        <v>96</v>
      </c>
      <c r="B72" s="64"/>
      <c r="C72" s="64"/>
      <c r="D72" s="64"/>
      <c r="E72" s="65">
        <v>0</v>
      </c>
      <c r="F72" s="80">
        <v>7</v>
      </c>
      <c r="G72" s="80">
        <f t="shared" si="11"/>
        <v>0</v>
      </c>
    </row>
    <row r="73" spans="1:13" x14ac:dyDescent="0.2">
      <c r="A73" s="5" t="s">
        <v>97</v>
      </c>
      <c r="B73" s="64"/>
      <c r="C73" s="64"/>
      <c r="D73" s="64"/>
      <c r="E73" s="65">
        <v>0</v>
      </c>
      <c r="F73" s="80">
        <v>7</v>
      </c>
      <c r="G73" s="80">
        <f t="shared" si="11"/>
        <v>0</v>
      </c>
    </row>
    <row r="74" spans="1:13" x14ac:dyDescent="0.2">
      <c r="A74" s="5" t="s">
        <v>98</v>
      </c>
      <c r="B74" s="64"/>
      <c r="C74" s="64"/>
      <c r="D74" s="64"/>
      <c r="E74" s="65">
        <v>0</v>
      </c>
      <c r="F74" s="80">
        <v>7.5</v>
      </c>
      <c r="G74" s="80">
        <f t="shared" si="11"/>
        <v>0</v>
      </c>
    </row>
    <row r="75" spans="1:13" x14ac:dyDescent="0.2">
      <c r="A75" s="5" t="s">
        <v>99</v>
      </c>
      <c r="B75" s="64"/>
      <c r="C75" s="64"/>
      <c r="D75" s="64"/>
      <c r="E75" s="65">
        <v>0</v>
      </c>
      <c r="F75" s="80">
        <v>7.5</v>
      </c>
      <c r="G75" s="80">
        <f t="shared" si="11"/>
        <v>0</v>
      </c>
    </row>
    <row r="76" spans="1:13" x14ac:dyDescent="0.2">
      <c r="A76" s="5" t="s">
        <v>100</v>
      </c>
      <c r="B76" s="64"/>
      <c r="C76" s="64"/>
      <c r="D76" s="64"/>
      <c r="E76" s="65">
        <v>0</v>
      </c>
      <c r="F76" s="80">
        <v>7.5</v>
      </c>
      <c r="G76" s="80">
        <f t="shared" si="11"/>
        <v>0</v>
      </c>
    </row>
    <row r="77" spans="1:13" ht="17" thickBot="1" x14ac:dyDescent="0.25">
      <c r="A77" s="69" t="s">
        <v>101</v>
      </c>
      <c r="B77" s="70"/>
      <c r="C77" s="70"/>
      <c r="D77" s="70"/>
      <c r="E77" s="71">
        <v>0</v>
      </c>
      <c r="F77" s="74">
        <v>7.5</v>
      </c>
      <c r="G77" s="74">
        <f t="shared" si="11"/>
        <v>0</v>
      </c>
    </row>
    <row r="78" spans="1:13" ht="17" thickTop="1" x14ac:dyDescent="0.2">
      <c r="A78" s="5" t="s">
        <v>28</v>
      </c>
      <c r="B78" s="4">
        <f>+SUM(B62:B77)</f>
        <v>0</v>
      </c>
      <c r="C78" s="64"/>
      <c r="D78" s="66">
        <f>+SUM(D62:D77)</f>
        <v>0</v>
      </c>
      <c r="E78" s="4">
        <f>+SUM(E62:E77)</f>
        <v>18</v>
      </c>
      <c r="F78" s="64"/>
      <c r="G78" s="80">
        <f>+SUM(G62:G77)</f>
        <v>120</v>
      </c>
    </row>
    <row r="79" spans="1:13" x14ac:dyDescent="0.2"/>
  </sheetData>
  <sheetProtection password="878E" sheet="1" objects="1" scenarios="1" selectLockedCells="1"/>
  <mergeCells count="57">
    <mergeCell ref="H70:J70"/>
    <mergeCell ref="H71:J71"/>
    <mergeCell ref="H64:J64"/>
    <mergeCell ref="H65:J65"/>
    <mergeCell ref="H66:J66"/>
    <mergeCell ref="H67:J67"/>
    <mergeCell ref="H68:J68"/>
    <mergeCell ref="H69:J69"/>
    <mergeCell ref="H63:J63"/>
    <mergeCell ref="B43:D43"/>
    <mergeCell ref="E43:G43"/>
    <mergeCell ref="H43:J43"/>
    <mergeCell ref="K43:M43"/>
    <mergeCell ref="B51:D51"/>
    <mergeCell ref="E51:G51"/>
    <mergeCell ref="H51:J51"/>
    <mergeCell ref="H59:M59"/>
    <mergeCell ref="B60:D60"/>
    <mergeCell ref="E60:G60"/>
    <mergeCell ref="H61:J61"/>
    <mergeCell ref="H62:J62"/>
    <mergeCell ref="E12:G12"/>
    <mergeCell ref="E13:G13"/>
    <mergeCell ref="A14:M14"/>
    <mergeCell ref="A15:A16"/>
    <mergeCell ref="B15:D15"/>
    <mergeCell ref="E15:G15"/>
    <mergeCell ref="H15:J15"/>
    <mergeCell ref="K15:M15"/>
    <mergeCell ref="B12:D12"/>
    <mergeCell ref="B13:D13"/>
    <mergeCell ref="E11:G11"/>
    <mergeCell ref="B5:D5"/>
    <mergeCell ref="E5:F5"/>
    <mergeCell ref="J5:K5"/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B11:D11"/>
    <mergeCell ref="B3:D3"/>
    <mergeCell ref="E3:F3"/>
    <mergeCell ref="J3:K3"/>
    <mergeCell ref="B4:D4"/>
    <mergeCell ref="E4:F4"/>
    <mergeCell ref="J4:K4"/>
    <mergeCell ref="B1:D1"/>
    <mergeCell ref="E1:F1"/>
    <mergeCell ref="J1:M1"/>
    <mergeCell ref="B2:D2"/>
    <mergeCell ref="E2:F2"/>
    <mergeCell ref="J2:K2"/>
  </mergeCells>
  <phoneticPr fontId="8" type="noConversion"/>
  <conditionalFormatting sqref="B18:B41 E18:E41 H17:H41 K18:K41 K45:K49 H46 H48:H49 E48:E49 E46 B54 E53 E56 H56 H53 B62:B69 B78 E62:E78 K62:K71 B56">
    <cfRule type="cellIs" dxfId="11" priority="12" operator="equal">
      <formula>0</formula>
    </cfRule>
  </conditionalFormatting>
  <conditionalFormatting sqref="B18:B41 E18:E41 H17:H41 K18:K41 K45:K49 H46 H48:H49 E48:E49 E46 B54 E53 E56 H56 H53 B62:B69 B78 E62:E78 K62:K71 B56">
    <cfRule type="cellIs" dxfId="10" priority="11" operator="greaterThan">
      <formula>0</formula>
    </cfRule>
  </conditionalFormatting>
  <conditionalFormatting sqref="G46 G48:G49 J46 J48:J49 M45:M49 D54 G56 G53 J53 J56 D62:D69 G62:G77 M62:M71 D78 D56">
    <cfRule type="cellIs" dxfId="9" priority="10" operator="equal">
      <formula>0</formula>
    </cfRule>
  </conditionalFormatting>
  <conditionalFormatting sqref="G46 G48:G49 J46 J48:J49 M45:M49 D54 G56 G53 J53 J56 D62:D69 G62:G77 M62:M71 D78 D56">
    <cfRule type="cellIs" dxfId="8" priority="9" operator="greaterThan">
      <formula>0</formula>
    </cfRule>
  </conditionalFormatting>
  <conditionalFormatting sqref="E55">
    <cfRule type="cellIs" dxfId="7" priority="8" operator="equal">
      <formula>0</formula>
    </cfRule>
  </conditionalFormatting>
  <conditionalFormatting sqref="E55">
    <cfRule type="cellIs" dxfId="6" priority="7" operator="greaterThan">
      <formula>0</formula>
    </cfRule>
  </conditionalFormatting>
  <conditionalFormatting sqref="G55">
    <cfRule type="cellIs" dxfId="5" priority="6" operator="equal">
      <formula>0</formula>
    </cfRule>
  </conditionalFormatting>
  <conditionalFormatting sqref="G55">
    <cfRule type="cellIs" dxfId="4" priority="5" operator="greaterThan">
      <formula>0</formula>
    </cfRule>
  </conditionalFormatting>
  <conditionalFormatting sqref="H55">
    <cfRule type="cellIs" dxfId="3" priority="4" operator="equal">
      <formula>0</formula>
    </cfRule>
  </conditionalFormatting>
  <conditionalFormatting sqref="H55">
    <cfRule type="cellIs" dxfId="2" priority="3" operator="greaterThan">
      <formula>0</formula>
    </cfRule>
  </conditionalFormatting>
  <conditionalFormatting sqref="J55">
    <cfRule type="cellIs" dxfId="1" priority="2" operator="equal">
      <formula>0</formula>
    </cfRule>
  </conditionalFormatting>
  <conditionalFormatting sqref="J55">
    <cfRule type="cellIs" dxfId="0" priority="1" operator="greaterThan">
      <formula>0</formula>
    </cfRule>
  </conditionalFormatting>
  <dataValidations count="2">
    <dataValidation type="whole" errorStyle="information" operator="greaterThanOrEqual" allowBlank="1" showErrorMessage="1" errorTitle="Only Numbers Allowed" error="Check the data and try again" sqref="K45:K48 H46 H48 E48 E46 B18:B40 E53 H53 B62:B69 E62:E77 K62:K70 K18:K40 H17:H40 E18:E40 B54 E55 H55">
      <formula1>0</formula1>
    </dataValidation>
    <dataValidation type="list" allowBlank="1" showInputMessage="1" showErrorMessage="1" sqref="B2:D2">
      <formula1>"Ship, Pick Up, Direct Ship"</formula1>
    </dataValidation>
  </dataValidations>
  <pageMargins left="0.74685039370078743" right="0.55000000000000004" top="0.8" bottom="0.6100000000000001" header="0" footer="0.30000000000000004"/>
  <pageSetup scale="71" orientation="portrait" horizontalDpi="4294967292" verticalDpi="4294967292"/>
  <rowBreaks count="2" manualBreakCount="2">
    <brk id="49" max="16383" man="1"/>
    <brk id="78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Ordering Tool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Microsoft Office User</cp:lastModifiedBy>
  <cp:lastPrinted>2019-02-22T18:42:23Z</cp:lastPrinted>
  <dcterms:created xsi:type="dcterms:W3CDTF">2019-02-15T20:03:05Z</dcterms:created>
  <dcterms:modified xsi:type="dcterms:W3CDTF">2020-03-04T01:47:49Z</dcterms:modified>
</cp:coreProperties>
</file>