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diegoarmandog/Documents/Rethunk Junk/New Retailers/"/>
    </mc:Choice>
  </mc:AlternateContent>
  <xr:revisionPtr revIDLastSave="0" documentId="13_ncr:1_{F2C6FF02-93B7-3C49-8231-6F5872779E91}" xr6:coauthVersionLast="45" xr6:coauthVersionMax="45" xr10:uidLastSave="{00000000-0000-0000-0000-000000000000}"/>
  <bookViews>
    <workbookView xWindow="0" yWindow="460" windowWidth="27260" windowHeight="20660" tabRatio="500" xr2:uid="{00000000-000D-0000-FFFF-FFFF00000000}"/>
  </bookViews>
  <sheets>
    <sheet name="Ordering Tool" sheetId="2" r:id="rId1"/>
  </sheets>
  <definedNames>
    <definedName name="_xlnm.Print_Area" localSheetId="0">'Ordering Tool'!$A$1:$M$84</definedName>
  </definedNames>
  <calcPr calcId="191029"/>
</workbook>
</file>

<file path=xl/calcChain.xml><?xml version="1.0" encoding="utf-8"?>
<calcChain xmlns="http://schemas.openxmlformats.org/spreadsheetml/2006/main">
  <c r="H10" i="2" l="1"/>
  <c r="D22" i="2" l="1"/>
  <c r="E83" i="2"/>
  <c r="D83" i="2"/>
  <c r="B83" i="2"/>
  <c r="G78" i="2"/>
  <c r="G77" i="2"/>
  <c r="G66" i="2"/>
  <c r="G65" i="2"/>
  <c r="J51" i="2"/>
  <c r="G51" i="2"/>
  <c r="J52" i="2"/>
  <c r="J50" i="2"/>
  <c r="G52" i="2"/>
  <c r="G50" i="2"/>
  <c r="D50" i="2"/>
  <c r="J48" i="2"/>
  <c r="G48" i="2"/>
  <c r="J46" i="2"/>
  <c r="G46" i="2"/>
  <c r="J42" i="2"/>
  <c r="G42" i="2"/>
  <c r="J37" i="2"/>
  <c r="G37" i="2"/>
  <c r="J35" i="2"/>
  <c r="G35" i="2"/>
  <c r="J33" i="2"/>
  <c r="J32" i="2"/>
  <c r="G33" i="2"/>
  <c r="G32" i="2"/>
  <c r="J30" i="2"/>
  <c r="G30" i="2"/>
  <c r="J27" i="2"/>
  <c r="G27" i="2"/>
  <c r="J23" i="2"/>
  <c r="J22" i="2"/>
  <c r="J21" i="2"/>
  <c r="G23" i="2"/>
  <c r="G22" i="2"/>
  <c r="G21" i="2"/>
  <c r="J19" i="2"/>
  <c r="G19" i="2"/>
  <c r="J18" i="2"/>
  <c r="G18" i="2"/>
  <c r="G24" i="2" l="1"/>
  <c r="H53" i="2" l="1"/>
  <c r="G4" i="2" s="1"/>
  <c r="J44" i="2"/>
  <c r="G44" i="2"/>
  <c r="D45" i="2"/>
  <c r="G45" i="2"/>
  <c r="J45" i="2"/>
  <c r="J58" i="2" l="1"/>
  <c r="M67" i="2"/>
  <c r="M70" i="2"/>
  <c r="M71" i="2"/>
  <c r="G74" i="2"/>
  <c r="G75" i="2"/>
  <c r="G76" i="2"/>
  <c r="G79" i="2"/>
  <c r="G80" i="2"/>
  <c r="J36" i="2"/>
  <c r="J43" i="2"/>
  <c r="J47" i="2"/>
  <c r="J49" i="2"/>
  <c r="G26" i="2"/>
  <c r="G28" i="2"/>
  <c r="G31" i="2"/>
  <c r="G34" i="2"/>
  <c r="G36" i="2"/>
  <c r="D26" i="2"/>
  <c r="D29" i="2"/>
  <c r="D31" i="2"/>
  <c r="D34" i="2"/>
  <c r="D36" i="2"/>
  <c r="K73" i="2"/>
  <c r="G6" i="2" s="1"/>
  <c r="G73" i="2"/>
  <c r="J28" i="2"/>
  <c r="J29" i="2"/>
  <c r="J31" i="2"/>
  <c r="J34" i="2"/>
  <c r="G40" i="2"/>
  <c r="G47" i="2"/>
  <c r="G49" i="2"/>
  <c r="M68" i="2"/>
  <c r="M69" i="2"/>
  <c r="J26" i="2"/>
  <c r="D20" i="2"/>
  <c r="D24" i="2"/>
  <c r="D38" i="2"/>
  <c r="D47" i="2"/>
  <c r="G20" i="2"/>
  <c r="G41" i="2"/>
  <c r="G43" i="2"/>
  <c r="G17" i="2"/>
  <c r="G25" i="2"/>
  <c r="G38" i="2"/>
  <c r="G39" i="2"/>
  <c r="J20" i="2"/>
  <c r="J24" i="2"/>
  <c r="J41" i="2"/>
  <c r="J17" i="2"/>
  <c r="J25" i="2"/>
  <c r="J38" i="2"/>
  <c r="J39" i="2"/>
  <c r="J40" i="2"/>
  <c r="G64" i="2"/>
  <c r="G68" i="2"/>
  <c r="G70" i="2"/>
  <c r="G71" i="2"/>
  <c r="G72" i="2"/>
  <c r="G67" i="2"/>
  <c r="G69" i="2"/>
  <c r="G81" i="2"/>
  <c r="G82" i="2"/>
  <c r="D68" i="2"/>
  <c r="M64" i="2"/>
  <c r="M65" i="2"/>
  <c r="M66" i="2"/>
  <c r="G83" i="2" l="1"/>
  <c r="E60" i="2"/>
  <c r="H60" i="2"/>
  <c r="E53" i="2"/>
  <c r="G3" i="2" s="1"/>
  <c r="M72" i="2"/>
  <c r="M73" i="2" s="1"/>
  <c r="H6" i="2" s="1"/>
  <c r="G29" i="2"/>
  <c r="G53" i="2" s="1"/>
  <c r="H3" i="2" s="1"/>
  <c r="B53" i="2"/>
  <c r="G2" i="2" s="1"/>
  <c r="D53" i="2"/>
  <c r="H2" i="2" s="1"/>
  <c r="J53" i="2"/>
  <c r="H4" i="2" s="1"/>
  <c r="B60" i="2"/>
  <c r="G5" i="2" l="1"/>
  <c r="H5" i="2"/>
  <c r="J57" i="2"/>
  <c r="J60" i="2" s="1"/>
  <c r="G57" i="2"/>
  <c r="G60" i="2" s="1"/>
  <c r="D59" i="2"/>
  <c r="D60" i="2" s="1"/>
  <c r="G7" i="2"/>
  <c r="G9" i="2" l="1"/>
  <c r="H7" i="2"/>
  <c r="H9" i="2" s="1"/>
  <c r="F10" i="2" l="1"/>
  <c r="G10" i="2"/>
  <c r="H11" i="2" s="1"/>
  <c r="H12" i="2" s="1"/>
  <c r="H13" i="2" l="1"/>
</calcChain>
</file>

<file path=xl/sharedStrings.xml><?xml version="1.0" encoding="utf-8"?>
<sst xmlns="http://schemas.openxmlformats.org/spreadsheetml/2006/main" count="145" uniqueCount="110">
  <si>
    <t>Gunk</t>
  </si>
  <si>
    <t>Tuff Top Satin</t>
  </si>
  <si>
    <t>Flat Top</t>
  </si>
  <si>
    <t>Dark Walnut StainTop</t>
  </si>
  <si>
    <t>Weathered Gray StainTop</t>
  </si>
  <si>
    <t>Raven Black StainTop</t>
  </si>
  <si>
    <t>Store Name</t>
  </si>
  <si>
    <t>Order Date</t>
  </si>
  <si>
    <t>Credit Card</t>
  </si>
  <si>
    <t>Retailer Name:</t>
  </si>
  <si>
    <t>Shipping Address:</t>
  </si>
  <si>
    <t>Phone Number:</t>
  </si>
  <si>
    <t>Rethunk Junk Resin Paint</t>
  </si>
  <si>
    <t>Product</t>
  </si>
  <si>
    <t>Qty</t>
  </si>
  <si>
    <t>Cost</t>
  </si>
  <si>
    <t>Total</t>
  </si>
  <si>
    <t>Barn Door</t>
  </si>
  <si>
    <t>Cloud</t>
  </si>
  <si>
    <t>Cotton</t>
  </si>
  <si>
    <t>Denin Blue</t>
  </si>
  <si>
    <t>Driftwood</t>
  </si>
  <si>
    <t>Flamingo</t>
  </si>
  <si>
    <t>Fog</t>
  </si>
  <si>
    <t>Gray Mist</t>
  </si>
  <si>
    <t>Linen</t>
  </si>
  <si>
    <t>Midnight</t>
  </si>
  <si>
    <t>Oyster</t>
  </si>
  <si>
    <t>Peacock Feather</t>
  </si>
  <si>
    <t>Putty</t>
  </si>
  <si>
    <t>Robin's Egg</t>
  </si>
  <si>
    <t>Seaside</t>
  </si>
  <si>
    <t>Slate</t>
  </si>
  <si>
    <t>Sunflower</t>
  </si>
  <si>
    <t>Timeless Teal</t>
  </si>
  <si>
    <t xml:space="preserve">Sub Total </t>
  </si>
  <si>
    <t>Finishing Products</t>
  </si>
  <si>
    <t>Samples (8 oz)</t>
  </si>
  <si>
    <t>Quarts (32 oz)</t>
  </si>
  <si>
    <t>Pints (16 oz)</t>
  </si>
  <si>
    <t>Gallon (1 Gal)</t>
  </si>
  <si>
    <t>The Prep</t>
  </si>
  <si>
    <t>First Step - Cleaning Products</t>
  </si>
  <si>
    <t>Unit</t>
  </si>
  <si>
    <t>Jar (64 oz)</t>
  </si>
  <si>
    <t>Resin Gold</t>
  </si>
  <si>
    <t>Resin Silver</t>
  </si>
  <si>
    <t>Resin Pearl</t>
  </si>
  <si>
    <t>Resin Pewter</t>
  </si>
  <si>
    <t>WASH Black Pearl</t>
  </si>
  <si>
    <t>WASH Warm Stone</t>
  </si>
  <si>
    <t>WASH Vintage White</t>
  </si>
  <si>
    <t>WASH Seaglass</t>
  </si>
  <si>
    <t>Marketing Products</t>
  </si>
  <si>
    <t>Scrubs Pads (2pcs)</t>
  </si>
  <si>
    <t>Sub Total</t>
  </si>
  <si>
    <t>Units</t>
  </si>
  <si>
    <t>COUPON CODES</t>
  </si>
  <si>
    <t>Amount</t>
  </si>
  <si>
    <t>Discount</t>
  </si>
  <si>
    <t>Code</t>
  </si>
  <si>
    <t>$750 +</t>
  </si>
  <si>
    <t>$500 - $749</t>
  </si>
  <si>
    <t>$300- $499</t>
  </si>
  <si>
    <t>Grand Totals</t>
  </si>
  <si>
    <t>Quarts</t>
  </si>
  <si>
    <t>Pints</t>
  </si>
  <si>
    <t>Marketing</t>
  </si>
  <si>
    <t>Coupon</t>
  </si>
  <si>
    <t>Shipping</t>
  </si>
  <si>
    <t>Sub Total After Discount</t>
  </si>
  <si>
    <t>Total Order</t>
  </si>
  <si>
    <t>Gallons</t>
  </si>
  <si>
    <t>Cleaning Products</t>
  </si>
  <si>
    <t>*</t>
  </si>
  <si>
    <t>Ship</t>
  </si>
  <si>
    <t>Shipping Method:</t>
  </si>
  <si>
    <t>Name on Card:</t>
  </si>
  <si>
    <t>Exp Date:</t>
  </si>
  <si>
    <t>CVV:</t>
  </si>
  <si>
    <t>** 10% Shipping fee / Min Charge $9.95</t>
  </si>
  <si>
    <t>Farmhouse Navy</t>
  </si>
  <si>
    <t>Working Days:</t>
  </si>
  <si>
    <t>Spray (8 oz)</t>
  </si>
  <si>
    <t>Clean Top</t>
  </si>
  <si>
    <t>Lead Time</t>
  </si>
  <si>
    <t>Semisweet</t>
  </si>
  <si>
    <t>Marigold</t>
  </si>
  <si>
    <t>*Beta Feature</t>
  </si>
  <si>
    <t>Bashful Blush</t>
  </si>
  <si>
    <t>Blue Bird</t>
  </si>
  <si>
    <t>Clover Field</t>
  </si>
  <si>
    <t>Coastal Gray</t>
  </si>
  <si>
    <t>Coral Crush</t>
  </si>
  <si>
    <t>Fresh Sage</t>
  </si>
  <si>
    <t>Hazelnut</t>
  </si>
  <si>
    <t>Hydrangea Kiss</t>
  </si>
  <si>
    <t>Morning Mist</t>
  </si>
  <si>
    <t>Ruby Red</t>
  </si>
  <si>
    <t>Snowy Day</t>
  </si>
  <si>
    <t>Sunset</t>
  </si>
  <si>
    <t>True Gray</t>
  </si>
  <si>
    <t>Violet Shadow</t>
  </si>
  <si>
    <t>Wild Berry</t>
  </si>
  <si>
    <t>Antique Brown Glaze</t>
  </si>
  <si>
    <t>Classic Black Glaze</t>
  </si>
  <si>
    <t>Soft White Glaze</t>
  </si>
  <si>
    <t>Resin Rose Gold</t>
  </si>
  <si>
    <t>Resin Champagne</t>
  </si>
  <si>
    <t>*Discount doesn't include Marketing Materials which are at our cost or Gallons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</si>
</sst>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"/>
    <numFmt numFmtId="165" formatCode="[$$-409]#,##0"/>
    <numFmt numFmtId="166" formatCode="[$$-409]#,##0.00"/>
    <numFmt numFmtId="167" formatCode="[$$-409]#,##0.0"/>
  </numFmts>
  <fonts count="9">
    <font>
      <sz val="12"/>
      <color theme="1"/>
      <name val="Calibri"/>
      <family val="2"/>
      <scheme val="minor"/>
    </font>
    <font>
      <sz val="8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0" fillId="2" borderId="12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0" xfId="0" applyFill="1" applyBorder="1" applyAlignment="1" applyProtection="1">
      <alignment horizontal="center"/>
      <protection locked="0"/>
    </xf>
    <xf numFmtId="0" fontId="0" fillId="0" borderId="19" xfId="0" applyBorder="1" applyProtection="1"/>
    <xf numFmtId="0" fontId="0" fillId="3" borderId="1" xfId="0" applyFill="1" applyBorder="1" applyAlignment="1" applyProtection="1">
      <alignment horizontal="right"/>
    </xf>
    <xf numFmtId="0" fontId="0" fillId="3" borderId="3" xfId="0" applyFill="1" applyBorder="1" applyAlignment="1" applyProtection="1">
      <alignment horizontal="center"/>
    </xf>
    <xf numFmtId="0" fontId="0" fillId="3" borderId="0" xfId="0" applyFill="1" applyAlignment="1" applyProtection="1">
      <alignment horizontal="center"/>
    </xf>
    <xf numFmtId="0" fontId="0" fillId="0" borderId="0" xfId="0" applyProtection="1"/>
    <xf numFmtId="0" fontId="0" fillId="3" borderId="4" xfId="0" applyFont="1" applyFill="1" applyBorder="1" applyAlignment="1" applyProtection="1">
      <alignment horizontal="right"/>
    </xf>
    <xf numFmtId="166" fontId="0" fillId="3" borderId="6" xfId="0" applyNumberFormat="1" applyFill="1" applyBorder="1" applyAlignment="1" applyProtection="1">
      <alignment horizontal="center"/>
    </xf>
    <xf numFmtId="0" fontId="0" fillId="3" borderId="0" xfId="0" applyFill="1" applyAlignment="1" applyProtection="1">
      <alignment horizontal="left"/>
    </xf>
    <xf numFmtId="0" fontId="2" fillId="3" borderId="7" xfId="0" applyFont="1" applyFill="1" applyBorder="1" applyAlignment="1" applyProtection="1">
      <alignment horizontal="center"/>
    </xf>
    <xf numFmtId="0" fontId="2" fillId="3" borderId="8" xfId="0" applyFont="1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right"/>
    </xf>
    <xf numFmtId="166" fontId="0" fillId="3" borderId="10" xfId="0" applyNumberFormat="1" applyFill="1" applyBorder="1" applyAlignment="1" applyProtection="1">
      <alignment horizontal="center"/>
    </xf>
    <xf numFmtId="9" fontId="0" fillId="3" borderId="5" xfId="0" applyNumberForma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9" fontId="0" fillId="3" borderId="9" xfId="0" applyNumberFormat="1" applyFill="1" applyBorder="1" applyAlignment="1" applyProtection="1">
      <alignment horizontal="center"/>
    </xf>
    <xf numFmtId="0" fontId="0" fillId="3" borderId="10" xfId="0" applyFill="1" applyBorder="1" applyAlignment="1" applyProtection="1">
      <alignment horizontal="center"/>
    </xf>
    <xf numFmtId="9" fontId="0" fillId="3" borderId="7" xfId="0" applyNumberFormat="1" applyFill="1" applyBorder="1" applyAlignment="1" applyProtection="1">
      <alignment horizontal="center"/>
    </xf>
    <xf numFmtId="0" fontId="0" fillId="3" borderId="8" xfId="0" applyFill="1" applyBorder="1" applyAlignment="1" applyProtection="1">
      <alignment horizontal="center"/>
    </xf>
    <xf numFmtId="0" fontId="0" fillId="3" borderId="11" xfId="0" applyFill="1" applyBorder="1" applyAlignment="1" applyProtection="1">
      <alignment horizontal="right"/>
    </xf>
    <xf numFmtId="0" fontId="3" fillId="3" borderId="9" xfId="0" applyFont="1" applyFill="1" applyBorder="1" applyAlignment="1" applyProtection="1">
      <alignment horizontal="center"/>
    </xf>
    <xf numFmtId="0" fontId="4" fillId="3" borderId="0" xfId="0" applyFont="1" applyFill="1" applyAlignment="1" applyProtection="1">
      <alignment horizontal="left"/>
    </xf>
    <xf numFmtId="0" fontId="0" fillId="3" borderId="0" xfId="0" applyFill="1" applyAlignment="1" applyProtection="1">
      <alignment horizontal="right"/>
    </xf>
    <xf numFmtId="166" fontId="0" fillId="3" borderId="13" xfId="0" applyNumberFormat="1" applyFill="1" applyBorder="1" applyAlignment="1" applyProtection="1">
      <alignment horizontal="center"/>
    </xf>
    <xf numFmtId="0" fontId="0" fillId="3" borderId="0" xfId="0" applyFill="1" applyProtection="1"/>
    <xf numFmtId="0" fontId="0" fillId="5" borderId="19" xfId="0" applyFill="1" applyBorder="1" applyProtection="1"/>
    <xf numFmtId="165" fontId="0" fillId="0" borderId="9" xfId="0" applyNumberFormat="1" applyBorder="1" applyAlignment="1" applyProtection="1">
      <alignment horizontal="center"/>
    </xf>
    <xf numFmtId="165" fontId="0" fillId="0" borderId="10" xfId="0" applyNumberFormat="1" applyBorder="1" applyAlignment="1" applyProtection="1">
      <alignment horizontal="center"/>
    </xf>
    <xf numFmtId="0" fontId="0" fillId="4" borderId="19" xfId="0" applyFill="1" applyBorder="1" applyProtection="1"/>
    <xf numFmtId="165" fontId="0" fillId="0" borderId="41" xfId="0" applyNumberFormat="1" applyBorder="1" applyAlignment="1" applyProtection="1">
      <alignment horizontal="center"/>
    </xf>
    <xf numFmtId="0" fontId="0" fillId="0" borderId="11" xfId="0" applyBorder="1" applyProtection="1"/>
    <xf numFmtId="0" fontId="0" fillId="0" borderId="24" xfId="0" applyBorder="1" applyAlignment="1" applyProtection="1">
      <alignment horizontal="center"/>
    </xf>
    <xf numFmtId="164" fontId="0" fillId="1" borderId="22" xfId="0" applyNumberFormat="1" applyFill="1" applyBorder="1" applyAlignment="1" applyProtection="1">
      <alignment horizontal="center"/>
    </xf>
    <xf numFmtId="164" fontId="0" fillId="0" borderId="23" xfId="0" applyNumberFormat="1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5" fillId="0" borderId="12" xfId="0" applyFont="1" applyBorder="1" applyAlignment="1" applyProtection="1">
      <alignment horizontal="center"/>
    </xf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center"/>
    </xf>
    <xf numFmtId="0" fontId="5" fillId="0" borderId="27" xfId="0" applyFont="1" applyBorder="1" applyAlignment="1" applyProtection="1">
      <alignment horizontal="center"/>
    </xf>
    <xf numFmtId="0" fontId="0" fillId="1" borderId="12" xfId="0" applyFill="1" applyBorder="1" applyAlignment="1" applyProtection="1">
      <alignment horizontal="center"/>
    </xf>
    <xf numFmtId="0" fontId="0" fillId="1" borderId="9" xfId="0" applyFill="1" applyBorder="1" applyAlignment="1" applyProtection="1">
      <alignment horizontal="center"/>
    </xf>
    <xf numFmtId="0" fontId="0" fillId="1" borderId="10" xfId="0" applyFill="1" applyBorder="1" applyAlignment="1" applyProtection="1">
      <alignment horizontal="center"/>
    </xf>
    <xf numFmtId="0" fontId="0" fillId="1" borderId="28" xfId="0" applyFill="1" applyBorder="1" applyAlignment="1" applyProtection="1">
      <alignment horizontal="center"/>
    </xf>
    <xf numFmtId="0" fontId="0" fillId="1" borderId="26" xfId="0" applyFill="1" applyBorder="1" applyAlignment="1" applyProtection="1">
      <alignment horizontal="center"/>
    </xf>
    <xf numFmtId="0" fontId="0" fillId="1" borderId="21" xfId="0" applyFill="1" applyBorder="1" applyAlignment="1" applyProtection="1">
      <alignment horizontal="center"/>
    </xf>
    <xf numFmtId="165" fontId="0" fillId="0" borderId="13" xfId="0" applyNumberFormat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0" fillId="0" borderId="51" xfId="0" applyBorder="1" applyProtection="1"/>
    <xf numFmtId="166" fontId="0" fillId="0" borderId="40" xfId="0" applyNumberFormat="1" applyBorder="1" applyAlignment="1" applyProtection="1">
      <alignment horizontal="center"/>
    </xf>
    <xf numFmtId="166" fontId="0" fillId="0" borderId="41" xfId="0" applyNumberFormat="1" applyBorder="1" applyAlignment="1" applyProtection="1">
      <alignment horizontal="center"/>
    </xf>
    <xf numFmtId="0" fontId="0" fillId="1" borderId="39" xfId="0" applyFill="1" applyBorder="1" applyAlignment="1" applyProtection="1">
      <alignment horizontal="center"/>
    </xf>
    <xf numFmtId="0" fontId="0" fillId="1" borderId="40" xfId="0" applyFill="1" applyBorder="1" applyAlignment="1" applyProtection="1">
      <alignment horizontal="center"/>
    </xf>
    <xf numFmtId="0" fontId="0" fillId="1" borderId="41" xfId="0" applyFill="1" applyBorder="1" applyAlignment="1" applyProtection="1">
      <alignment horizontal="center"/>
    </xf>
    <xf numFmtId="0" fontId="0" fillId="1" borderId="45" xfId="0" applyFill="1" applyBorder="1" applyAlignment="1" applyProtection="1">
      <alignment horizontal="center"/>
    </xf>
    <xf numFmtId="0" fontId="0" fillId="0" borderId="46" xfId="0" applyBorder="1" applyAlignment="1" applyProtection="1">
      <alignment horizontal="center"/>
    </xf>
    <xf numFmtId="0" fontId="0" fillId="1" borderId="47" xfId="0" applyFill="1" applyBorder="1" applyAlignment="1" applyProtection="1">
      <alignment horizontal="center"/>
    </xf>
    <xf numFmtId="166" fontId="0" fillId="0" borderId="48" xfId="0" applyNumberFormat="1" applyBorder="1" applyAlignment="1" applyProtection="1">
      <alignment horizontal="center"/>
    </xf>
    <xf numFmtId="3" fontId="0" fillId="0" borderId="46" xfId="0" applyNumberFormat="1" applyBorder="1" applyAlignment="1" applyProtection="1">
      <alignment horizontal="center"/>
    </xf>
    <xf numFmtId="165" fontId="0" fillId="0" borderId="48" xfId="0" applyNumberFormat="1" applyBorder="1" applyAlignment="1" applyProtection="1">
      <alignment horizontal="center"/>
    </xf>
    <xf numFmtId="3" fontId="0" fillId="0" borderId="32" xfId="0" applyNumberFormat="1" applyBorder="1" applyAlignment="1" applyProtection="1">
      <alignment horizontal="center"/>
    </xf>
    <xf numFmtId="0" fontId="0" fillId="1" borderId="49" xfId="0" applyFill="1" applyBorder="1" applyAlignment="1" applyProtection="1">
      <alignment horizontal="center"/>
    </xf>
    <xf numFmtId="165" fontId="0" fillId="0" borderId="50" xfId="0" applyNumberFormat="1" applyBorder="1" applyAlignment="1" applyProtection="1">
      <alignment horizontal="center"/>
    </xf>
    <xf numFmtId="0" fontId="5" fillId="0" borderId="12" xfId="0" applyFont="1" applyBorder="1" applyAlignment="1" applyProtection="1">
      <alignment horizontal="center"/>
    </xf>
    <xf numFmtId="0" fontId="5" fillId="0" borderId="9" xfId="0" applyFont="1" applyBorder="1" applyAlignment="1" applyProtection="1">
      <alignment horizontal="center"/>
    </xf>
    <xf numFmtId="166" fontId="0" fillId="0" borderId="9" xfId="0" applyNumberFormat="1" applyBorder="1" applyAlignment="1" applyProtection="1">
      <alignment horizontal="center"/>
    </xf>
    <xf numFmtId="166" fontId="0" fillId="0" borderId="10" xfId="0" applyNumberFormat="1" applyBorder="1" applyAlignment="1" applyProtection="1">
      <alignment horizontal="center"/>
    </xf>
    <xf numFmtId="0" fontId="0" fillId="0" borderId="47" xfId="0" applyBorder="1" applyAlignment="1" applyProtection="1">
      <alignment horizontal="center"/>
    </xf>
    <xf numFmtId="166" fontId="0" fillId="1" borderId="47" xfId="0" applyNumberFormat="1" applyFill="1" applyBorder="1" applyAlignment="1" applyProtection="1">
      <alignment horizontal="center"/>
    </xf>
    <xf numFmtId="0" fontId="0" fillId="3" borderId="0" xfId="0" applyFill="1" applyAlignment="1" applyProtection="1">
      <alignment horizontal="center"/>
      <protection locked="0"/>
    </xf>
    <xf numFmtId="164" fontId="0" fillId="0" borderId="27" xfId="0" applyNumberFormat="1" applyBorder="1" applyAlignment="1" applyProtection="1">
      <alignment horizontal="center"/>
    </xf>
    <xf numFmtId="165" fontId="0" fillId="0" borderId="27" xfId="0" applyNumberFormat="1" applyBorder="1" applyAlignment="1" applyProtection="1">
      <alignment horizontal="center"/>
    </xf>
    <xf numFmtId="165" fontId="0" fillId="0" borderId="45" xfId="0" applyNumberFormat="1" applyBorder="1" applyAlignment="1" applyProtection="1">
      <alignment horizontal="center"/>
    </xf>
    <xf numFmtId="165" fontId="0" fillId="0" borderId="28" xfId="0" applyNumberFormat="1" applyBorder="1" applyAlignment="1" applyProtection="1">
      <alignment horizontal="center"/>
    </xf>
    <xf numFmtId="165" fontId="0" fillId="0" borderId="58" xfId="0" applyNumberFormat="1" applyBorder="1" applyAlignment="1" applyProtection="1">
      <alignment horizontal="center"/>
    </xf>
    <xf numFmtId="164" fontId="0" fillId="0" borderId="59" xfId="0" applyNumberFormat="1" applyBorder="1" applyAlignment="1" applyProtection="1">
      <alignment horizontal="center"/>
    </xf>
    <xf numFmtId="164" fontId="0" fillId="1" borderId="25" xfId="0" applyNumberFormat="1" applyFill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  <xf numFmtId="0" fontId="0" fillId="1" borderId="60" xfId="0" applyFill="1" applyBorder="1" applyAlignment="1" applyProtection="1">
      <alignment horizontal="center"/>
    </xf>
    <xf numFmtId="166" fontId="0" fillId="0" borderId="27" xfId="0" applyNumberFormat="1" applyBorder="1" applyAlignment="1" applyProtection="1">
      <alignment horizontal="center"/>
    </xf>
    <xf numFmtId="0" fontId="5" fillId="0" borderId="45" xfId="0" applyFont="1" applyBorder="1" applyAlignment="1" applyProtection="1">
      <alignment horizontal="center"/>
    </xf>
    <xf numFmtId="0" fontId="0" fillId="1" borderId="22" xfId="0" applyFill="1" applyBorder="1" applyAlignment="1" applyProtection="1">
      <alignment horizontal="center"/>
    </xf>
    <xf numFmtId="165" fontId="0" fillId="0" borderId="23" xfId="0" applyNumberFormat="1" applyBorder="1" applyAlignment="1" applyProtection="1">
      <alignment horizontal="center"/>
    </xf>
    <xf numFmtId="166" fontId="0" fillId="0" borderId="23" xfId="0" applyNumberFormat="1" applyBorder="1" applyAlignment="1" applyProtection="1">
      <alignment horizontal="center"/>
    </xf>
    <xf numFmtId="0" fontId="0" fillId="0" borderId="20" xfId="0" applyBorder="1" applyProtection="1"/>
    <xf numFmtId="166" fontId="0" fillId="0" borderId="13" xfId="0" applyNumberFormat="1" applyBorder="1" applyAlignment="1" applyProtection="1">
      <alignment horizontal="center"/>
    </xf>
    <xf numFmtId="0" fontId="5" fillId="0" borderId="40" xfId="0" applyFont="1" applyBorder="1" applyAlignment="1" applyProtection="1">
      <alignment horizontal="center"/>
    </xf>
    <xf numFmtId="0" fontId="5" fillId="0" borderId="41" xfId="0" applyFont="1" applyBorder="1" applyAlignment="1" applyProtection="1">
      <alignment horizontal="center"/>
    </xf>
    <xf numFmtId="0" fontId="5" fillId="0" borderId="58" xfId="0" applyFont="1" applyBorder="1" applyAlignment="1" applyProtection="1">
      <alignment horizontal="center"/>
    </xf>
    <xf numFmtId="0" fontId="0" fillId="3" borderId="5" xfId="0" applyFill="1" applyBorder="1" applyAlignment="1" applyProtection="1">
      <alignment horizontal="center"/>
    </xf>
    <xf numFmtId="0" fontId="0" fillId="3" borderId="9" xfId="0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center"/>
    </xf>
    <xf numFmtId="0" fontId="0" fillId="3" borderId="12" xfId="0" applyFill="1" applyBorder="1" applyAlignment="1" applyProtection="1">
      <alignment horizontal="left"/>
    </xf>
    <xf numFmtId="0" fontId="0" fillId="0" borderId="4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44" xfId="0" applyBorder="1" applyAlignment="1" applyProtection="1">
      <alignment horizontal="center"/>
    </xf>
    <xf numFmtId="166" fontId="2" fillId="3" borderId="23" xfId="0" applyNumberFormat="1" applyFont="1" applyFill="1" applyBorder="1" applyAlignment="1" applyProtection="1">
      <alignment horizontal="center"/>
    </xf>
    <xf numFmtId="0" fontId="0" fillId="6" borderId="12" xfId="0" applyFill="1" applyBorder="1" applyAlignment="1" applyProtection="1">
      <alignment horizontal="center"/>
      <protection locked="0"/>
    </xf>
    <xf numFmtId="164" fontId="0" fillId="6" borderId="27" xfId="0" applyNumberFormat="1" applyFill="1" applyBorder="1" applyAlignment="1" applyProtection="1">
      <alignment horizontal="center"/>
    </xf>
    <xf numFmtId="0" fontId="0" fillId="0" borderId="19" xfId="0" applyFill="1" applyBorder="1" applyProtection="1"/>
    <xf numFmtId="0" fontId="0" fillId="2" borderId="39" xfId="0" applyFill="1" applyBorder="1" applyAlignment="1" applyProtection="1">
      <alignment horizontal="center"/>
      <protection locked="0"/>
    </xf>
    <xf numFmtId="165" fontId="0" fillId="0" borderId="60" xfId="0" applyNumberFormat="1" applyBorder="1" applyAlignment="1" applyProtection="1">
      <alignment horizontal="center"/>
    </xf>
    <xf numFmtId="164" fontId="0" fillId="0" borderId="9" xfId="0" applyNumberFormat="1" applyBorder="1" applyAlignment="1" applyProtection="1">
      <alignment horizontal="center"/>
    </xf>
    <xf numFmtId="0" fontId="0" fillId="2" borderId="21" xfId="0" applyFill="1" applyBorder="1" applyAlignment="1" applyProtection="1">
      <alignment horizontal="center"/>
      <protection locked="0"/>
    </xf>
    <xf numFmtId="165" fontId="0" fillId="0" borderId="21" xfId="0" applyNumberFormat="1" applyBorder="1" applyAlignment="1" applyProtection="1">
      <alignment horizontal="center"/>
    </xf>
    <xf numFmtId="164" fontId="0" fillId="6" borderId="10" xfId="0" applyNumberFormat="1" applyFill="1" applyBorder="1" applyAlignment="1" applyProtection="1">
      <alignment horizontal="center"/>
    </xf>
    <xf numFmtId="164" fontId="0" fillId="0" borderId="10" xfId="0" applyNumberFormat="1" applyBorder="1" applyAlignment="1" applyProtection="1">
      <alignment horizontal="center"/>
    </xf>
    <xf numFmtId="0" fontId="0" fillId="5" borderId="66" xfId="0" applyFill="1" applyBorder="1" applyProtection="1"/>
    <xf numFmtId="0" fontId="0" fillId="0" borderId="66" xfId="0" applyFill="1" applyBorder="1" applyProtection="1"/>
    <xf numFmtId="0" fontId="0" fillId="4" borderId="66" xfId="0" applyFill="1" applyBorder="1" applyProtection="1"/>
    <xf numFmtId="0" fontId="0" fillId="0" borderId="66" xfId="0" applyBorder="1" applyProtection="1"/>
    <xf numFmtId="0" fontId="0" fillId="0" borderId="67" xfId="0" applyBorder="1" applyProtection="1"/>
    <xf numFmtId="0" fontId="0" fillId="0" borderId="68" xfId="0" applyBorder="1" applyProtection="1"/>
    <xf numFmtId="165" fontId="0" fillId="6" borderId="9" xfId="0" applyNumberFormat="1" applyFill="1" applyBorder="1" applyAlignment="1" applyProtection="1">
      <alignment horizontal="center"/>
    </xf>
    <xf numFmtId="165" fontId="0" fillId="6" borderId="28" xfId="0" applyNumberFormat="1" applyFill="1" applyBorder="1" applyAlignment="1" applyProtection="1">
      <alignment horizontal="center"/>
    </xf>
    <xf numFmtId="167" fontId="0" fillId="6" borderId="9" xfId="0" applyNumberFormat="1" applyFill="1" applyBorder="1" applyAlignment="1" applyProtection="1">
      <alignment horizontal="center"/>
    </xf>
    <xf numFmtId="165" fontId="0" fillId="6" borderId="10" xfId="0" applyNumberFormat="1" applyFill="1" applyBorder="1" applyAlignment="1" applyProtection="1">
      <alignment horizontal="center"/>
    </xf>
    <xf numFmtId="0" fontId="0" fillId="6" borderId="39" xfId="0" applyFill="1" applyBorder="1" applyAlignment="1" applyProtection="1">
      <alignment horizontal="center"/>
      <protection locked="0"/>
    </xf>
    <xf numFmtId="164" fontId="0" fillId="6" borderId="40" xfId="0" applyNumberFormat="1" applyFill="1" applyBorder="1" applyAlignment="1" applyProtection="1">
      <alignment horizontal="center"/>
    </xf>
    <xf numFmtId="164" fontId="0" fillId="6" borderId="41" xfId="0" applyNumberFormat="1" applyFill="1" applyBorder="1" applyAlignment="1" applyProtection="1">
      <alignment horizontal="center"/>
    </xf>
    <xf numFmtId="0" fontId="0" fillId="6" borderId="26" xfId="0" applyFill="1" applyBorder="1" applyAlignment="1" applyProtection="1">
      <alignment horizontal="center"/>
      <protection locked="0"/>
    </xf>
    <xf numFmtId="164" fontId="0" fillId="6" borderId="21" xfId="0" applyNumberFormat="1" applyFill="1" applyBorder="1" applyAlignment="1" applyProtection="1">
      <alignment horizontal="center"/>
    </xf>
    <xf numFmtId="164" fontId="0" fillId="6" borderId="13" xfId="0" applyNumberFormat="1" applyFill="1" applyBorder="1" applyAlignment="1" applyProtection="1">
      <alignment horizontal="center"/>
    </xf>
    <xf numFmtId="164" fontId="0" fillId="6" borderId="45" xfId="0" applyNumberFormat="1" applyFill="1" applyBorder="1" applyAlignment="1" applyProtection="1">
      <alignment horizontal="center"/>
    </xf>
    <xf numFmtId="0" fontId="0" fillId="6" borderId="30" xfId="0" applyFill="1" applyBorder="1" applyAlignment="1" applyProtection="1">
      <alignment horizontal="center"/>
      <protection locked="0"/>
    </xf>
    <xf numFmtId="0" fontId="2" fillId="6" borderId="0" xfId="0" applyFont="1" applyFill="1" applyBorder="1" applyAlignment="1" applyProtection="1">
      <alignment horizontal="left"/>
      <protection locked="0"/>
    </xf>
    <xf numFmtId="0" fontId="0" fillId="6" borderId="0" xfId="0" applyFill="1" applyBorder="1" applyAlignment="1" applyProtection="1">
      <alignment horizontal="center"/>
      <protection locked="0"/>
    </xf>
    <xf numFmtId="0" fontId="0" fillId="0" borderId="61" xfId="0" applyBorder="1" applyAlignment="1" applyProtection="1">
      <alignment horizontal="left"/>
    </xf>
    <xf numFmtId="0" fontId="0" fillId="0" borderId="47" xfId="0" applyBorder="1" applyAlignment="1" applyProtection="1">
      <alignment horizontal="left"/>
    </xf>
    <xf numFmtId="0" fontId="2" fillId="3" borderId="16" xfId="0" applyFont="1" applyFill="1" applyBorder="1" applyAlignment="1" applyProtection="1">
      <alignment horizontal="center"/>
    </xf>
    <xf numFmtId="0" fontId="2" fillId="3" borderId="17" xfId="0" applyFont="1" applyFill="1" applyBorder="1" applyAlignment="1" applyProtection="1">
      <alignment horizontal="center"/>
    </xf>
    <xf numFmtId="0" fontId="2" fillId="3" borderId="18" xfId="0" applyFont="1" applyFill="1" applyBorder="1" applyAlignment="1" applyProtection="1">
      <alignment horizontal="center"/>
    </xf>
    <xf numFmtId="0" fontId="2" fillId="3" borderId="14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0" fillId="3" borderId="15" xfId="0" applyFill="1" applyBorder="1" applyAlignment="1" applyProtection="1">
      <alignment horizontal="center"/>
    </xf>
    <xf numFmtId="0" fontId="0" fillId="3" borderId="5" xfId="0" applyFill="1" applyBorder="1" applyAlignment="1" applyProtection="1">
      <alignment horizontal="center"/>
    </xf>
    <xf numFmtId="0" fontId="0" fillId="3" borderId="12" xfId="0" applyFill="1" applyBorder="1" applyAlignment="1" applyProtection="1">
      <alignment horizontal="center"/>
    </xf>
    <xf numFmtId="0" fontId="0" fillId="3" borderId="9" xfId="0" applyFill="1" applyBorder="1" applyAlignment="1" applyProtection="1">
      <alignment horizontal="center"/>
    </xf>
    <xf numFmtId="0" fontId="0" fillId="3" borderId="14" xfId="0" applyFill="1" applyBorder="1" applyAlignment="1" applyProtection="1">
      <alignment horizontal="center"/>
    </xf>
    <xf numFmtId="0" fontId="0" fillId="3" borderId="7" xfId="0" applyFill="1" applyBorder="1" applyAlignment="1" applyProtection="1">
      <alignment horizontal="center"/>
    </xf>
    <xf numFmtId="0" fontId="0" fillId="0" borderId="27" xfId="0" applyBorder="1" applyAlignment="1" applyProtection="1">
      <alignment horizontal="left"/>
    </xf>
    <xf numFmtId="0" fontId="0" fillId="0" borderId="9" xfId="0" applyBorder="1" applyAlignment="1" applyProtection="1">
      <alignment horizontal="left"/>
    </xf>
    <xf numFmtId="0" fontId="0" fillId="0" borderId="45" xfId="0" applyBorder="1" applyAlignment="1" applyProtection="1">
      <alignment horizontal="left"/>
    </xf>
    <xf numFmtId="0" fontId="0" fillId="0" borderId="40" xfId="0" applyBorder="1" applyAlignment="1" applyProtection="1">
      <alignment horizontal="left"/>
    </xf>
    <xf numFmtId="0" fontId="7" fillId="0" borderId="42" xfId="0" applyFont="1" applyBorder="1" applyAlignment="1" applyProtection="1">
      <alignment horizontal="center" vertical="center"/>
    </xf>
    <xf numFmtId="0" fontId="7" fillId="0" borderId="65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/>
    </xf>
    <xf numFmtId="0" fontId="5" fillId="0" borderId="9" xfId="0" applyFont="1" applyBorder="1" applyAlignment="1" applyProtection="1">
      <alignment horizontal="center"/>
    </xf>
    <xf numFmtId="0" fontId="0" fillId="0" borderId="43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3" borderId="31" xfId="0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center"/>
    </xf>
    <xf numFmtId="0" fontId="0" fillId="3" borderId="12" xfId="0" applyFill="1" applyBorder="1" applyAlignment="1" applyProtection="1">
      <alignment horizontal="left"/>
    </xf>
    <xf numFmtId="0" fontId="0" fillId="3" borderId="9" xfId="0" applyFill="1" applyBorder="1" applyAlignment="1" applyProtection="1">
      <alignment horizontal="left"/>
    </xf>
    <xf numFmtId="0" fontId="0" fillId="3" borderId="15" xfId="0" applyFill="1" applyBorder="1" applyAlignment="1" applyProtection="1">
      <alignment horizontal="left"/>
    </xf>
    <xf numFmtId="0" fontId="0" fillId="3" borderId="5" xfId="0" applyFill="1" applyBorder="1" applyAlignment="1" applyProtection="1">
      <alignment horizontal="left"/>
    </xf>
    <xf numFmtId="0" fontId="2" fillId="3" borderId="56" xfId="0" applyFont="1" applyFill="1" applyBorder="1" applyAlignment="1" applyProtection="1">
      <alignment horizontal="center"/>
    </xf>
    <xf numFmtId="0" fontId="2" fillId="3" borderId="57" xfId="0" applyFont="1" applyFill="1" applyBorder="1" applyAlignment="1" applyProtection="1">
      <alignment horizontal="center"/>
    </xf>
    <xf numFmtId="0" fontId="2" fillId="3" borderId="61" xfId="0" applyFont="1" applyFill="1" applyBorder="1" applyAlignment="1" applyProtection="1">
      <alignment horizontal="center"/>
    </xf>
    <xf numFmtId="0" fontId="0" fillId="3" borderId="20" xfId="0" applyFill="1" applyBorder="1" applyAlignment="1" applyProtection="1">
      <alignment horizontal="left"/>
    </xf>
    <xf numFmtId="0" fontId="0" fillId="3" borderId="33" xfId="0" applyFill="1" applyBorder="1" applyAlignment="1" applyProtection="1">
      <alignment horizontal="left"/>
    </xf>
    <xf numFmtId="0" fontId="0" fillId="3" borderId="34" xfId="0" applyFill="1" applyBorder="1" applyAlignment="1" applyProtection="1">
      <alignment horizontal="left"/>
    </xf>
    <xf numFmtId="0" fontId="5" fillId="0" borderId="35" xfId="0" applyFont="1" applyBorder="1" applyAlignment="1" applyProtection="1">
      <alignment horizontal="center"/>
    </xf>
    <xf numFmtId="0" fontId="5" fillId="0" borderId="17" xfId="0" applyFont="1" applyBorder="1" applyAlignment="1" applyProtection="1">
      <alignment horizontal="center"/>
    </xf>
    <xf numFmtId="0" fontId="5" fillId="0" borderId="36" xfId="0" applyFont="1" applyBorder="1" applyAlignment="1" applyProtection="1">
      <alignment horizontal="center"/>
    </xf>
    <xf numFmtId="0" fontId="6" fillId="3" borderId="19" xfId="0" applyFont="1" applyFill="1" applyBorder="1" applyAlignment="1" applyProtection="1">
      <alignment horizontal="left"/>
    </xf>
    <xf numFmtId="0" fontId="6" fillId="3" borderId="37" xfId="0" applyFont="1" applyFill="1" applyBorder="1" applyAlignment="1" applyProtection="1">
      <alignment horizontal="left"/>
    </xf>
    <xf numFmtId="0" fontId="6" fillId="3" borderId="27" xfId="0" applyFont="1" applyFill="1" applyBorder="1" applyAlignment="1" applyProtection="1">
      <alignment horizontal="left"/>
    </xf>
    <xf numFmtId="0" fontId="0" fillId="0" borderId="1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/>
    </xf>
    <xf numFmtId="0" fontId="0" fillId="0" borderId="55" xfId="0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/>
    </xf>
    <xf numFmtId="0" fontId="5" fillId="0" borderId="18" xfId="0" applyFont="1" applyBorder="1" applyAlignment="1" applyProtection="1">
      <alignment horizontal="center"/>
    </xf>
    <xf numFmtId="0" fontId="0" fillId="6" borderId="29" xfId="0" applyFill="1" applyBorder="1" applyAlignment="1" applyProtection="1">
      <alignment horizontal="center"/>
      <protection locked="0"/>
    </xf>
    <xf numFmtId="0" fontId="2" fillId="0" borderId="62" xfId="0" applyFont="1" applyBorder="1" applyAlignment="1" applyProtection="1">
      <alignment horizontal="center"/>
    </xf>
    <xf numFmtId="0" fontId="2" fillId="0" borderId="63" xfId="0" applyFont="1" applyBorder="1" applyAlignment="1" applyProtection="1">
      <alignment horizontal="center"/>
    </xf>
    <xf numFmtId="0" fontId="2" fillId="0" borderId="64" xfId="0" applyFont="1" applyBorder="1" applyAlignment="1" applyProtection="1">
      <alignment horizontal="center"/>
    </xf>
    <xf numFmtId="0" fontId="0" fillId="3" borderId="30" xfId="0" applyFill="1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35" xfId="0" applyBorder="1" applyAlignment="1" applyProtection="1">
      <alignment horizontal="center"/>
    </xf>
    <xf numFmtId="0" fontId="8" fillId="0" borderId="16" xfId="0" applyFont="1" applyBorder="1" applyAlignment="1" applyProtection="1">
      <alignment horizontal="center"/>
    </xf>
    <xf numFmtId="0" fontId="8" fillId="0" borderId="17" xfId="0" applyFont="1" applyBorder="1" applyAlignment="1" applyProtection="1">
      <alignment horizontal="center"/>
    </xf>
    <xf numFmtId="0" fontId="8" fillId="0" borderId="18" xfId="0" applyFont="1" applyBorder="1" applyAlignment="1" applyProtection="1">
      <alignment horizontal="center"/>
    </xf>
    <xf numFmtId="0" fontId="0" fillId="0" borderId="52" xfId="0" applyBorder="1" applyAlignment="1" applyProtection="1">
      <alignment horizontal="center"/>
    </xf>
    <xf numFmtId="0" fontId="0" fillId="0" borderId="53" xfId="0" applyBorder="1" applyAlignment="1" applyProtection="1">
      <alignment horizontal="center"/>
    </xf>
  </cellXfs>
  <cellStyles count="1">
    <cellStyle name="Normal" xfId="0" builtinId="0"/>
  </cellStyles>
  <dxfs count="32"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auto="1"/>
      </font>
      <fill>
        <patternFill patternType="solid">
          <fgColor indexed="64"/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9" tint="0.79998168889431442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M83"/>
  <sheetViews>
    <sheetView tabSelected="1" workbookViewId="0">
      <selection activeCell="I11" sqref="I11"/>
    </sheetView>
  </sheetViews>
  <sheetFormatPr baseColWidth="10" defaultRowHeight="16"/>
  <cols>
    <col min="1" max="1" width="20.83203125" style="9" customWidth="1"/>
    <col min="2" max="7" width="8.33203125" style="39" customWidth="1"/>
    <col min="8" max="8" width="10" style="39" customWidth="1"/>
    <col min="9" max="13" width="8.33203125" style="39" customWidth="1"/>
    <col min="14" max="16384" width="10.83203125" style="9"/>
  </cols>
  <sheetData>
    <row r="1" spans="1:13" ht="17" thickBot="1">
      <c r="A1" s="6" t="s">
        <v>6</v>
      </c>
      <c r="B1" s="128"/>
      <c r="C1" s="128"/>
      <c r="D1" s="128"/>
      <c r="E1" s="154" t="s">
        <v>64</v>
      </c>
      <c r="F1" s="155"/>
      <c r="G1" s="95" t="s">
        <v>56</v>
      </c>
      <c r="H1" s="7" t="s">
        <v>15</v>
      </c>
      <c r="I1" s="8"/>
      <c r="J1" s="133" t="s">
        <v>57</v>
      </c>
      <c r="K1" s="134"/>
      <c r="L1" s="134"/>
      <c r="M1" s="135"/>
    </row>
    <row r="2" spans="1:13" ht="17" thickBot="1">
      <c r="A2" s="10" t="s">
        <v>76</v>
      </c>
      <c r="B2" s="129" t="s">
        <v>75</v>
      </c>
      <c r="C2" s="129"/>
      <c r="D2" s="129"/>
      <c r="E2" s="158" t="s">
        <v>72</v>
      </c>
      <c r="F2" s="159"/>
      <c r="G2" s="93">
        <f>+B53</f>
        <v>0</v>
      </c>
      <c r="H2" s="11">
        <f>+D53</f>
        <v>0</v>
      </c>
      <c r="I2" s="12" t="s">
        <v>74</v>
      </c>
      <c r="J2" s="136" t="s">
        <v>58</v>
      </c>
      <c r="K2" s="137"/>
      <c r="L2" s="13" t="s">
        <v>59</v>
      </c>
      <c r="M2" s="14" t="s">
        <v>60</v>
      </c>
    </row>
    <row r="3" spans="1:13">
      <c r="A3" s="15" t="s">
        <v>7</v>
      </c>
      <c r="B3" s="130"/>
      <c r="C3" s="130"/>
      <c r="D3" s="130"/>
      <c r="E3" s="156" t="s">
        <v>65</v>
      </c>
      <c r="F3" s="157"/>
      <c r="G3" s="94">
        <f>+E53</f>
        <v>24</v>
      </c>
      <c r="H3" s="16">
        <f>+G53</f>
        <v>432</v>
      </c>
      <c r="I3" s="12"/>
      <c r="J3" s="138" t="s">
        <v>63</v>
      </c>
      <c r="K3" s="139"/>
      <c r="L3" s="17">
        <v>0.05</v>
      </c>
      <c r="M3" s="18">
        <v>300</v>
      </c>
    </row>
    <row r="4" spans="1:13">
      <c r="A4" s="15" t="s">
        <v>9</v>
      </c>
      <c r="B4" s="130"/>
      <c r="C4" s="130"/>
      <c r="D4" s="130"/>
      <c r="E4" s="156" t="s">
        <v>66</v>
      </c>
      <c r="F4" s="157"/>
      <c r="G4" s="94">
        <f>+H53</f>
        <v>26</v>
      </c>
      <c r="H4" s="16">
        <f>+J53</f>
        <v>260</v>
      </c>
      <c r="I4" s="12"/>
      <c r="J4" s="140" t="s">
        <v>62</v>
      </c>
      <c r="K4" s="141"/>
      <c r="L4" s="19">
        <v>0.1</v>
      </c>
      <c r="M4" s="20">
        <v>500</v>
      </c>
    </row>
    <row r="5" spans="1:13" ht="17" thickBot="1">
      <c r="A5" s="15" t="s">
        <v>10</v>
      </c>
      <c r="B5" s="130"/>
      <c r="C5" s="130"/>
      <c r="D5" s="130"/>
      <c r="E5" s="156" t="s">
        <v>36</v>
      </c>
      <c r="F5" s="157"/>
      <c r="G5" s="94">
        <f>+B83+E83</f>
        <v>25</v>
      </c>
      <c r="H5" s="16">
        <f>+D83+G83</f>
        <v>168</v>
      </c>
      <c r="I5" s="12"/>
      <c r="J5" s="142" t="s">
        <v>61</v>
      </c>
      <c r="K5" s="143"/>
      <c r="L5" s="21">
        <v>0.12</v>
      </c>
      <c r="M5" s="22">
        <v>750</v>
      </c>
    </row>
    <row r="6" spans="1:13" ht="17" thickBot="1">
      <c r="A6" s="15" t="s">
        <v>11</v>
      </c>
      <c r="B6" s="130"/>
      <c r="C6" s="130"/>
      <c r="D6" s="130"/>
      <c r="E6" s="156" t="s">
        <v>67</v>
      </c>
      <c r="F6" s="157"/>
      <c r="G6" s="94">
        <f>+K73</f>
        <v>0</v>
      </c>
      <c r="H6" s="16">
        <f>+M73</f>
        <v>0</v>
      </c>
      <c r="I6" s="12" t="s">
        <v>74</v>
      </c>
      <c r="J6" s="8"/>
      <c r="K6" s="8"/>
      <c r="L6" s="8"/>
      <c r="M6" s="8"/>
    </row>
    <row r="7" spans="1:13">
      <c r="A7" s="6" t="s">
        <v>77</v>
      </c>
      <c r="B7" s="128"/>
      <c r="C7" s="128"/>
      <c r="D7" s="128"/>
      <c r="E7" s="156" t="s">
        <v>73</v>
      </c>
      <c r="F7" s="157"/>
      <c r="G7" s="94">
        <f>+B60+E60+H60</f>
        <v>22</v>
      </c>
      <c r="H7" s="16">
        <f>+D60+G60+J60</f>
        <v>130</v>
      </c>
      <c r="I7" s="12"/>
      <c r="J7" s="8"/>
      <c r="K7" s="8"/>
      <c r="L7" s="8"/>
      <c r="M7" s="8"/>
    </row>
    <row r="8" spans="1:13">
      <c r="A8" s="15" t="s">
        <v>8</v>
      </c>
      <c r="B8" s="130"/>
      <c r="C8" s="130"/>
      <c r="D8" s="130"/>
      <c r="E8" s="97"/>
      <c r="F8" s="98"/>
      <c r="G8" s="98"/>
      <c r="H8" s="99"/>
      <c r="I8" s="12" t="s">
        <v>74</v>
      </c>
      <c r="J8" s="8"/>
      <c r="K8" s="8"/>
      <c r="L8" s="8"/>
      <c r="M8" s="8"/>
    </row>
    <row r="9" spans="1:13">
      <c r="A9" s="15" t="s">
        <v>78</v>
      </c>
      <c r="B9" s="130"/>
      <c r="C9" s="130"/>
      <c r="D9" s="130"/>
      <c r="E9" s="156" t="s">
        <v>55</v>
      </c>
      <c r="F9" s="157"/>
      <c r="G9" s="94">
        <f>+SUM(G2:G7)</f>
        <v>97</v>
      </c>
      <c r="H9" s="16">
        <f>+SUM(H2:H7)</f>
        <v>990</v>
      </c>
      <c r="I9" s="8"/>
      <c r="J9" s="8"/>
      <c r="K9" s="8"/>
      <c r="L9" s="8"/>
      <c r="M9" s="8"/>
    </row>
    <row r="10" spans="1:13" ht="17" thickBot="1">
      <c r="A10" s="23" t="s">
        <v>79</v>
      </c>
      <c r="B10" s="179"/>
      <c r="C10" s="179"/>
      <c r="D10" s="179"/>
      <c r="E10" s="96" t="s">
        <v>68</v>
      </c>
      <c r="F10" s="24" t="str">
        <f>+IF(H9&gt;=750,"750",IF(H9&gt;=500,"500",IF(H9&gt;=300,"300","No Discount")))</f>
        <v>750</v>
      </c>
      <c r="G10" s="24" t="str">
        <f>+IF(H9&gt;=750,"12%",IF(H9&gt;=500,"10%",IF(H9&gt;=300,"5%","No Discount")))</f>
        <v>12%</v>
      </c>
      <c r="H10" s="16">
        <f>+IF(G10="No Discount","0",((H9-H6-H2)*G10))</f>
        <v>118.8</v>
      </c>
      <c r="I10" s="25" t="s">
        <v>109</v>
      </c>
      <c r="J10" s="8"/>
      <c r="K10" s="8"/>
      <c r="L10" s="8"/>
      <c r="M10" s="8"/>
    </row>
    <row r="11" spans="1:13">
      <c r="A11" s="26" t="s">
        <v>82</v>
      </c>
      <c r="B11" s="73">
        <v>20</v>
      </c>
      <c r="C11" s="183" t="s">
        <v>88</v>
      </c>
      <c r="D11" s="183"/>
      <c r="E11" s="169" t="s">
        <v>70</v>
      </c>
      <c r="F11" s="170"/>
      <c r="G11" s="171"/>
      <c r="H11" s="16">
        <f>+H9-H10</f>
        <v>871.2</v>
      </c>
      <c r="I11" s="8"/>
      <c r="J11" s="8"/>
      <c r="K11" s="8"/>
      <c r="L11" s="8"/>
      <c r="M11" s="8"/>
    </row>
    <row r="12" spans="1:13" ht="17" thickBot="1">
      <c r="A12" s="26" t="s">
        <v>85</v>
      </c>
      <c r="B12" s="73">
        <v>15</v>
      </c>
      <c r="C12" s="73"/>
      <c r="D12" s="73"/>
      <c r="E12" s="163" t="s">
        <v>69</v>
      </c>
      <c r="F12" s="164"/>
      <c r="G12" s="165"/>
      <c r="H12" s="27">
        <f>+IF(B2="Pick Up",0,IF((H11*10%&lt;=9.95),9.95,(H11*10%)))</f>
        <v>87.12</v>
      </c>
      <c r="I12" s="25" t="s">
        <v>80</v>
      </c>
      <c r="J12" s="8"/>
      <c r="K12" s="8"/>
      <c r="L12" s="8"/>
      <c r="M12" s="8"/>
    </row>
    <row r="13" spans="1:13" ht="18" thickTop="1" thickBot="1">
      <c r="A13" s="28"/>
      <c r="B13" s="8"/>
      <c r="C13" s="8"/>
      <c r="D13" s="8"/>
      <c r="E13" s="160" t="s">
        <v>71</v>
      </c>
      <c r="F13" s="161"/>
      <c r="G13" s="162"/>
      <c r="H13" s="100">
        <f>+H11+H12</f>
        <v>958.32</v>
      </c>
      <c r="I13" s="8"/>
      <c r="J13" s="8"/>
      <c r="K13" s="8"/>
      <c r="L13" s="8"/>
      <c r="M13" s="8"/>
    </row>
    <row r="14" spans="1:13" ht="17" thickBot="1">
      <c r="A14" s="180" t="s">
        <v>12</v>
      </c>
      <c r="B14" s="181"/>
      <c r="C14" s="181"/>
      <c r="D14" s="181"/>
      <c r="E14" s="181"/>
      <c r="F14" s="181"/>
      <c r="G14" s="181"/>
      <c r="H14" s="181"/>
      <c r="I14" s="181"/>
      <c r="J14" s="182"/>
      <c r="K14" s="9"/>
      <c r="L14" s="9"/>
      <c r="M14" s="9"/>
    </row>
    <row r="15" spans="1:13">
      <c r="A15" s="148" t="s">
        <v>13</v>
      </c>
      <c r="B15" s="177" t="s">
        <v>40</v>
      </c>
      <c r="C15" s="167"/>
      <c r="D15" s="178"/>
      <c r="E15" s="166" t="s">
        <v>38</v>
      </c>
      <c r="F15" s="167"/>
      <c r="G15" s="168"/>
      <c r="H15" s="177" t="s">
        <v>39</v>
      </c>
      <c r="I15" s="167"/>
      <c r="J15" s="178"/>
      <c r="K15" s="9"/>
      <c r="L15" s="9"/>
      <c r="M15" s="9"/>
    </row>
    <row r="16" spans="1:13">
      <c r="A16" s="149"/>
      <c r="B16" s="81" t="s">
        <v>14</v>
      </c>
      <c r="C16" s="90" t="s">
        <v>15</v>
      </c>
      <c r="D16" s="91" t="s">
        <v>16</v>
      </c>
      <c r="E16" s="84" t="s">
        <v>14</v>
      </c>
      <c r="F16" s="90" t="s">
        <v>15</v>
      </c>
      <c r="G16" s="92" t="s">
        <v>16</v>
      </c>
      <c r="H16" s="81" t="s">
        <v>14</v>
      </c>
      <c r="I16" s="90" t="s">
        <v>15</v>
      </c>
      <c r="J16" s="91" t="s">
        <v>16</v>
      </c>
      <c r="K16" s="9"/>
      <c r="L16" s="9"/>
      <c r="M16" s="9"/>
    </row>
    <row r="17" spans="1:13">
      <c r="A17" s="111" t="s">
        <v>17</v>
      </c>
      <c r="B17" s="101"/>
      <c r="C17" s="102"/>
      <c r="D17" s="109"/>
      <c r="E17" s="1">
        <v>0</v>
      </c>
      <c r="F17" s="75">
        <v>18</v>
      </c>
      <c r="G17" s="77">
        <f>+F17*E17</f>
        <v>0</v>
      </c>
      <c r="H17" s="1">
        <v>1</v>
      </c>
      <c r="I17" s="75">
        <v>10</v>
      </c>
      <c r="J17" s="31">
        <f>+I17*H17</f>
        <v>10</v>
      </c>
      <c r="K17" s="9"/>
      <c r="L17" s="9"/>
      <c r="M17" s="9"/>
    </row>
    <row r="18" spans="1:13">
      <c r="A18" s="112" t="s">
        <v>89</v>
      </c>
      <c r="B18" s="101"/>
      <c r="C18" s="102"/>
      <c r="D18" s="109"/>
      <c r="E18" s="1">
        <v>0</v>
      </c>
      <c r="F18" s="75">
        <v>18</v>
      </c>
      <c r="G18" s="77">
        <f>+F18*E18</f>
        <v>0</v>
      </c>
      <c r="H18" s="1">
        <v>0</v>
      </c>
      <c r="I18" s="75">
        <v>10</v>
      </c>
      <c r="J18" s="31">
        <f>+I18*H18</f>
        <v>0</v>
      </c>
      <c r="K18" s="9"/>
      <c r="L18" s="9"/>
      <c r="M18" s="9"/>
    </row>
    <row r="19" spans="1:13">
      <c r="A19" s="112" t="s">
        <v>90</v>
      </c>
      <c r="B19" s="101"/>
      <c r="C19" s="102"/>
      <c r="D19" s="109"/>
      <c r="E19" s="1">
        <v>0</v>
      </c>
      <c r="F19" s="75">
        <v>18</v>
      </c>
      <c r="G19" s="77">
        <f>+F19*E19</f>
        <v>0</v>
      </c>
      <c r="H19" s="1">
        <v>0</v>
      </c>
      <c r="I19" s="75">
        <v>10</v>
      </c>
      <c r="J19" s="31">
        <f>+I19*H19</f>
        <v>0</v>
      </c>
      <c r="K19" s="9"/>
      <c r="L19" s="9"/>
      <c r="M19" s="9"/>
    </row>
    <row r="20" spans="1:13">
      <c r="A20" s="113" t="s">
        <v>18</v>
      </c>
      <c r="B20" s="1">
        <v>0</v>
      </c>
      <c r="C20" s="74">
        <v>60</v>
      </c>
      <c r="D20" s="110">
        <f t="shared" ref="D20:D47" si="0">+C20*B20</f>
        <v>0</v>
      </c>
      <c r="E20" s="1">
        <v>2</v>
      </c>
      <c r="F20" s="75">
        <v>18</v>
      </c>
      <c r="G20" s="77">
        <f t="shared" ref="G20:G49" si="1">+F20*E20</f>
        <v>36</v>
      </c>
      <c r="H20" s="1">
        <v>2</v>
      </c>
      <c r="I20" s="75">
        <v>10</v>
      </c>
      <c r="J20" s="31">
        <f t="shared" ref="J20:J49" si="2">+I20*H20</f>
        <v>20</v>
      </c>
      <c r="K20" s="9"/>
      <c r="L20" s="9"/>
      <c r="M20" s="9"/>
    </row>
    <row r="21" spans="1:13">
      <c r="A21" s="112" t="s">
        <v>91</v>
      </c>
      <c r="B21" s="101"/>
      <c r="C21" s="102"/>
      <c r="D21" s="109"/>
      <c r="E21" s="1">
        <v>0</v>
      </c>
      <c r="F21" s="75">
        <v>18</v>
      </c>
      <c r="G21" s="77">
        <f t="shared" ref="G21:G23" si="3">+F21*E21</f>
        <v>0</v>
      </c>
      <c r="H21" s="1">
        <v>0</v>
      </c>
      <c r="I21" s="75">
        <v>10</v>
      </c>
      <c r="J21" s="31">
        <f t="shared" ref="J21:J23" si="4">+I21*H21</f>
        <v>0</v>
      </c>
      <c r="K21" s="9"/>
      <c r="L21" s="9"/>
      <c r="M21" s="9"/>
    </row>
    <row r="22" spans="1:13">
      <c r="A22" s="112" t="s">
        <v>92</v>
      </c>
      <c r="B22" s="1">
        <v>0</v>
      </c>
      <c r="C22" s="74">
        <v>60</v>
      </c>
      <c r="D22" s="110">
        <f t="shared" ref="D22" si="5">+C22*B22</f>
        <v>0</v>
      </c>
      <c r="E22" s="1">
        <v>1</v>
      </c>
      <c r="F22" s="75">
        <v>18</v>
      </c>
      <c r="G22" s="77">
        <f t="shared" si="3"/>
        <v>18</v>
      </c>
      <c r="H22" s="1">
        <v>1</v>
      </c>
      <c r="I22" s="75">
        <v>10</v>
      </c>
      <c r="J22" s="31">
        <f t="shared" si="4"/>
        <v>10</v>
      </c>
      <c r="K22" s="9"/>
      <c r="L22" s="9"/>
      <c r="M22" s="9"/>
    </row>
    <row r="23" spans="1:13">
      <c r="A23" s="112" t="s">
        <v>93</v>
      </c>
      <c r="B23" s="101"/>
      <c r="C23" s="102"/>
      <c r="D23" s="109"/>
      <c r="E23" s="1">
        <v>0</v>
      </c>
      <c r="F23" s="75">
        <v>18</v>
      </c>
      <c r="G23" s="77">
        <f t="shared" si="3"/>
        <v>0</v>
      </c>
      <c r="H23" s="1">
        <v>0</v>
      </c>
      <c r="I23" s="75">
        <v>10</v>
      </c>
      <c r="J23" s="31">
        <f t="shared" si="4"/>
        <v>0</v>
      </c>
      <c r="K23" s="9"/>
      <c r="L23" s="9"/>
      <c r="M23" s="9"/>
    </row>
    <row r="24" spans="1:13">
      <c r="A24" s="113" t="s">
        <v>19</v>
      </c>
      <c r="B24" s="1">
        <v>0</v>
      </c>
      <c r="C24" s="74">
        <v>60</v>
      </c>
      <c r="D24" s="110">
        <f t="shared" si="0"/>
        <v>0</v>
      </c>
      <c r="E24" s="1">
        <v>2</v>
      </c>
      <c r="F24" s="75">
        <v>18</v>
      </c>
      <c r="G24" s="77">
        <f t="shared" si="1"/>
        <v>36</v>
      </c>
      <c r="H24" s="1">
        <v>2</v>
      </c>
      <c r="I24" s="75">
        <v>10</v>
      </c>
      <c r="J24" s="31">
        <f t="shared" si="2"/>
        <v>20</v>
      </c>
      <c r="K24" s="9"/>
      <c r="L24" s="9"/>
      <c r="M24" s="9"/>
    </row>
    <row r="25" spans="1:13">
      <c r="A25" s="111" t="s">
        <v>20</v>
      </c>
      <c r="B25" s="101"/>
      <c r="C25" s="102"/>
      <c r="D25" s="109"/>
      <c r="E25" s="1">
        <v>1</v>
      </c>
      <c r="F25" s="75">
        <v>18</v>
      </c>
      <c r="G25" s="77">
        <f t="shared" si="1"/>
        <v>18</v>
      </c>
      <c r="H25" s="1">
        <v>1</v>
      </c>
      <c r="I25" s="75">
        <v>10</v>
      </c>
      <c r="J25" s="31">
        <f t="shared" si="2"/>
        <v>10</v>
      </c>
      <c r="K25" s="9"/>
      <c r="L25" s="9"/>
      <c r="M25" s="9"/>
    </row>
    <row r="26" spans="1:13">
      <c r="A26" s="113" t="s">
        <v>21</v>
      </c>
      <c r="B26" s="1">
        <v>0</v>
      </c>
      <c r="C26" s="74">
        <v>60</v>
      </c>
      <c r="D26" s="110">
        <f t="shared" si="0"/>
        <v>0</v>
      </c>
      <c r="E26" s="1">
        <v>2</v>
      </c>
      <c r="F26" s="75">
        <v>18</v>
      </c>
      <c r="G26" s="77">
        <f t="shared" si="1"/>
        <v>36</v>
      </c>
      <c r="H26" s="1">
        <v>2</v>
      </c>
      <c r="I26" s="75">
        <v>10</v>
      </c>
      <c r="J26" s="31">
        <f t="shared" si="2"/>
        <v>20</v>
      </c>
      <c r="K26" s="9"/>
      <c r="L26" s="9"/>
      <c r="M26" s="9"/>
    </row>
    <row r="27" spans="1:13">
      <c r="A27" s="112" t="s">
        <v>81</v>
      </c>
      <c r="B27" s="101"/>
      <c r="C27" s="102"/>
      <c r="D27" s="109"/>
      <c r="E27" s="1">
        <v>2</v>
      </c>
      <c r="F27" s="75">
        <v>18</v>
      </c>
      <c r="G27" s="77">
        <f t="shared" ref="G27" si="6">+F27*E27</f>
        <v>36</v>
      </c>
      <c r="H27" s="1">
        <v>2</v>
      </c>
      <c r="I27" s="75">
        <v>10</v>
      </c>
      <c r="J27" s="31">
        <f t="shared" ref="J27" si="7">+I27*H27</f>
        <v>20</v>
      </c>
      <c r="K27" s="9"/>
      <c r="L27" s="9"/>
      <c r="M27" s="9"/>
    </row>
    <row r="28" spans="1:13">
      <c r="A28" s="114" t="s">
        <v>22</v>
      </c>
      <c r="B28" s="101"/>
      <c r="C28" s="102"/>
      <c r="D28" s="109"/>
      <c r="E28" s="1">
        <v>0</v>
      </c>
      <c r="F28" s="75">
        <v>18</v>
      </c>
      <c r="G28" s="77">
        <f t="shared" si="1"/>
        <v>0</v>
      </c>
      <c r="H28" s="1">
        <v>0</v>
      </c>
      <c r="I28" s="75">
        <v>10</v>
      </c>
      <c r="J28" s="31">
        <f t="shared" si="2"/>
        <v>0</v>
      </c>
      <c r="K28" s="9"/>
      <c r="L28" s="9"/>
      <c r="M28" s="9"/>
    </row>
    <row r="29" spans="1:13">
      <c r="A29" s="113" t="s">
        <v>23</v>
      </c>
      <c r="B29" s="1">
        <v>0</v>
      </c>
      <c r="C29" s="74">
        <v>60</v>
      </c>
      <c r="D29" s="110">
        <f t="shared" si="0"/>
        <v>0</v>
      </c>
      <c r="E29" s="1">
        <v>2</v>
      </c>
      <c r="F29" s="75">
        <v>18</v>
      </c>
      <c r="G29" s="77">
        <f t="shared" si="1"/>
        <v>36</v>
      </c>
      <c r="H29" s="1">
        <v>2</v>
      </c>
      <c r="I29" s="75">
        <v>10</v>
      </c>
      <c r="J29" s="31">
        <f t="shared" si="2"/>
        <v>20</v>
      </c>
      <c r="K29" s="9"/>
      <c r="L29" s="9"/>
      <c r="M29" s="9"/>
    </row>
    <row r="30" spans="1:13">
      <c r="A30" s="112" t="s">
        <v>94</v>
      </c>
      <c r="B30" s="101"/>
      <c r="C30" s="102"/>
      <c r="D30" s="109"/>
      <c r="E30" s="1">
        <v>0</v>
      </c>
      <c r="F30" s="75">
        <v>18</v>
      </c>
      <c r="G30" s="77">
        <f t="shared" ref="G30" si="8">+F30*E30</f>
        <v>0</v>
      </c>
      <c r="H30" s="1">
        <v>0</v>
      </c>
      <c r="I30" s="75">
        <v>10</v>
      </c>
      <c r="J30" s="31">
        <f t="shared" ref="J30" si="9">+I30*H30</f>
        <v>0</v>
      </c>
      <c r="K30" s="9"/>
      <c r="L30" s="9"/>
      <c r="M30" s="9"/>
    </row>
    <row r="31" spans="1:13">
      <c r="A31" s="113" t="s">
        <v>24</v>
      </c>
      <c r="B31" s="1">
        <v>0</v>
      </c>
      <c r="C31" s="74">
        <v>60</v>
      </c>
      <c r="D31" s="110">
        <f t="shared" si="0"/>
        <v>0</v>
      </c>
      <c r="E31" s="1">
        <v>2</v>
      </c>
      <c r="F31" s="75">
        <v>18</v>
      </c>
      <c r="G31" s="77">
        <f t="shared" si="1"/>
        <v>36</v>
      </c>
      <c r="H31" s="1">
        <v>2</v>
      </c>
      <c r="I31" s="75">
        <v>10</v>
      </c>
      <c r="J31" s="31">
        <f t="shared" si="2"/>
        <v>20</v>
      </c>
      <c r="K31" s="9"/>
      <c r="L31" s="9"/>
      <c r="M31" s="9"/>
    </row>
    <row r="32" spans="1:13">
      <c r="A32" s="112" t="s">
        <v>95</v>
      </c>
      <c r="B32" s="101"/>
      <c r="C32" s="102"/>
      <c r="D32" s="109"/>
      <c r="E32" s="1">
        <v>0</v>
      </c>
      <c r="F32" s="75">
        <v>18</v>
      </c>
      <c r="G32" s="77">
        <f t="shared" ref="G32:G33" si="10">+F32*E32</f>
        <v>0</v>
      </c>
      <c r="H32" s="1">
        <v>0</v>
      </c>
      <c r="I32" s="75">
        <v>10</v>
      </c>
      <c r="J32" s="31">
        <f t="shared" ref="J32:J33" si="11">+I32*H32</f>
        <v>0</v>
      </c>
      <c r="K32" s="9"/>
      <c r="L32" s="9"/>
      <c r="M32" s="9"/>
    </row>
    <row r="33" spans="1:13">
      <c r="A33" s="112" t="s">
        <v>96</v>
      </c>
      <c r="B33" s="101"/>
      <c r="C33" s="102"/>
      <c r="D33" s="109"/>
      <c r="E33" s="1">
        <v>0</v>
      </c>
      <c r="F33" s="75">
        <v>18</v>
      </c>
      <c r="G33" s="77">
        <f t="shared" si="10"/>
        <v>0</v>
      </c>
      <c r="H33" s="1">
        <v>0</v>
      </c>
      <c r="I33" s="75">
        <v>10</v>
      </c>
      <c r="J33" s="31">
        <f t="shared" si="11"/>
        <v>0</v>
      </c>
      <c r="K33" s="9"/>
      <c r="L33" s="9"/>
      <c r="M33" s="9"/>
    </row>
    <row r="34" spans="1:13">
      <c r="A34" s="113" t="s">
        <v>25</v>
      </c>
      <c r="B34" s="1">
        <v>0</v>
      </c>
      <c r="C34" s="74">
        <v>60</v>
      </c>
      <c r="D34" s="110">
        <f t="shared" si="0"/>
        <v>0</v>
      </c>
      <c r="E34" s="1">
        <v>2</v>
      </c>
      <c r="F34" s="75">
        <v>18</v>
      </c>
      <c r="G34" s="77">
        <f t="shared" si="1"/>
        <v>36</v>
      </c>
      <c r="H34" s="1">
        <v>2</v>
      </c>
      <c r="I34" s="75">
        <v>10</v>
      </c>
      <c r="J34" s="31">
        <f t="shared" si="2"/>
        <v>20</v>
      </c>
      <c r="K34" s="9"/>
      <c r="L34" s="9"/>
      <c r="M34" s="9"/>
    </row>
    <row r="35" spans="1:13">
      <c r="A35" s="112" t="s">
        <v>87</v>
      </c>
      <c r="B35" s="101"/>
      <c r="C35" s="102"/>
      <c r="D35" s="109"/>
      <c r="E35" s="1">
        <v>0</v>
      </c>
      <c r="F35" s="75">
        <v>18</v>
      </c>
      <c r="G35" s="77">
        <f t="shared" ref="G35" si="12">+F35*E35</f>
        <v>0</v>
      </c>
      <c r="H35" s="1">
        <v>0</v>
      </c>
      <c r="I35" s="75">
        <v>10</v>
      </c>
      <c r="J35" s="31">
        <f t="shared" ref="J35" si="13">+I35*H35</f>
        <v>0</v>
      </c>
      <c r="K35" s="9"/>
      <c r="L35" s="9"/>
      <c r="M35" s="9"/>
    </row>
    <row r="36" spans="1:13">
      <c r="A36" s="113" t="s">
        <v>26</v>
      </c>
      <c r="B36" s="1">
        <v>0</v>
      </c>
      <c r="C36" s="74">
        <v>60</v>
      </c>
      <c r="D36" s="110">
        <f t="shared" si="0"/>
        <v>0</v>
      </c>
      <c r="E36" s="1">
        <v>2</v>
      </c>
      <c r="F36" s="75">
        <v>18</v>
      </c>
      <c r="G36" s="77">
        <f t="shared" si="1"/>
        <v>36</v>
      </c>
      <c r="H36" s="1">
        <v>2</v>
      </c>
      <c r="I36" s="75">
        <v>10</v>
      </c>
      <c r="J36" s="31">
        <f t="shared" si="2"/>
        <v>20</v>
      </c>
      <c r="K36" s="9"/>
      <c r="L36" s="9"/>
      <c r="M36" s="9"/>
    </row>
    <row r="37" spans="1:13">
      <c r="A37" s="112" t="s">
        <v>97</v>
      </c>
      <c r="B37" s="101"/>
      <c r="C37" s="102"/>
      <c r="D37" s="109"/>
      <c r="E37" s="1">
        <v>0</v>
      </c>
      <c r="F37" s="75">
        <v>18</v>
      </c>
      <c r="G37" s="77">
        <f t="shared" ref="G37" si="14">+F37*E37</f>
        <v>0</v>
      </c>
      <c r="H37" s="1">
        <v>0</v>
      </c>
      <c r="I37" s="75">
        <v>10</v>
      </c>
      <c r="J37" s="31">
        <f t="shared" ref="J37" si="15">+I37*H37</f>
        <v>0</v>
      </c>
      <c r="K37" s="9"/>
      <c r="L37" s="9"/>
      <c r="M37" s="9"/>
    </row>
    <row r="38" spans="1:13">
      <c r="A38" s="114" t="s">
        <v>27</v>
      </c>
      <c r="B38" s="1">
        <v>0</v>
      </c>
      <c r="C38" s="74">
        <v>60</v>
      </c>
      <c r="D38" s="110">
        <f t="shared" si="0"/>
        <v>0</v>
      </c>
      <c r="E38" s="1">
        <v>1</v>
      </c>
      <c r="F38" s="75">
        <v>18</v>
      </c>
      <c r="G38" s="77">
        <f t="shared" si="1"/>
        <v>18</v>
      </c>
      <c r="H38" s="1">
        <v>1</v>
      </c>
      <c r="I38" s="75">
        <v>10</v>
      </c>
      <c r="J38" s="31">
        <f t="shared" si="2"/>
        <v>10</v>
      </c>
      <c r="K38" s="9"/>
      <c r="L38" s="9"/>
      <c r="M38" s="9"/>
    </row>
    <row r="39" spans="1:13">
      <c r="A39" s="114" t="s">
        <v>28</v>
      </c>
      <c r="B39" s="101"/>
      <c r="C39" s="102"/>
      <c r="D39" s="109"/>
      <c r="E39" s="1">
        <v>0</v>
      </c>
      <c r="F39" s="75">
        <v>18</v>
      </c>
      <c r="G39" s="77">
        <f t="shared" si="1"/>
        <v>0</v>
      </c>
      <c r="H39" s="1">
        <v>0</v>
      </c>
      <c r="I39" s="75">
        <v>10</v>
      </c>
      <c r="J39" s="31">
        <f t="shared" si="2"/>
        <v>0</v>
      </c>
      <c r="K39" s="9"/>
      <c r="L39" s="9"/>
      <c r="M39" s="9"/>
    </row>
    <row r="40" spans="1:13">
      <c r="A40" s="114" t="s">
        <v>29</v>
      </c>
      <c r="B40" s="101"/>
      <c r="C40" s="102"/>
      <c r="D40" s="109"/>
      <c r="E40" s="1">
        <v>0</v>
      </c>
      <c r="F40" s="75">
        <v>18</v>
      </c>
      <c r="G40" s="77">
        <f t="shared" si="1"/>
        <v>0</v>
      </c>
      <c r="H40" s="1">
        <v>0</v>
      </c>
      <c r="I40" s="75">
        <v>10</v>
      </c>
      <c r="J40" s="31">
        <f t="shared" si="2"/>
        <v>0</v>
      </c>
      <c r="K40" s="9"/>
      <c r="L40" s="9"/>
      <c r="M40" s="9"/>
    </row>
    <row r="41" spans="1:13">
      <c r="A41" s="114" t="s">
        <v>30</v>
      </c>
      <c r="B41" s="101"/>
      <c r="C41" s="102"/>
      <c r="D41" s="109"/>
      <c r="E41" s="1">
        <v>0</v>
      </c>
      <c r="F41" s="75">
        <v>18</v>
      </c>
      <c r="G41" s="77">
        <f t="shared" si="1"/>
        <v>0</v>
      </c>
      <c r="H41" s="1">
        <v>0</v>
      </c>
      <c r="I41" s="75">
        <v>10</v>
      </c>
      <c r="J41" s="31">
        <f t="shared" si="2"/>
        <v>0</v>
      </c>
      <c r="K41" s="9"/>
      <c r="L41" s="9"/>
      <c r="M41" s="9"/>
    </row>
    <row r="42" spans="1:13">
      <c r="A42" s="114" t="s">
        <v>98</v>
      </c>
      <c r="B42" s="101"/>
      <c r="C42" s="102"/>
      <c r="D42" s="109"/>
      <c r="E42" s="1">
        <v>0</v>
      </c>
      <c r="F42" s="75">
        <v>18</v>
      </c>
      <c r="G42" s="77">
        <f t="shared" ref="G42" si="16">+F42*E42</f>
        <v>0</v>
      </c>
      <c r="H42" s="1">
        <v>0</v>
      </c>
      <c r="I42" s="75">
        <v>10</v>
      </c>
      <c r="J42" s="31">
        <f t="shared" ref="J42" si="17">+I42*H42</f>
        <v>0</v>
      </c>
      <c r="K42" s="9"/>
      <c r="L42" s="9"/>
      <c r="M42" s="9"/>
    </row>
    <row r="43" spans="1:13">
      <c r="A43" s="113" t="s">
        <v>31</v>
      </c>
      <c r="B43" s="101"/>
      <c r="C43" s="102"/>
      <c r="D43" s="109"/>
      <c r="E43" s="1">
        <v>1</v>
      </c>
      <c r="F43" s="75">
        <v>18</v>
      </c>
      <c r="G43" s="77">
        <f t="shared" si="1"/>
        <v>18</v>
      </c>
      <c r="H43" s="1">
        <v>1</v>
      </c>
      <c r="I43" s="75">
        <v>10</v>
      </c>
      <c r="J43" s="31">
        <f t="shared" si="2"/>
        <v>10</v>
      </c>
      <c r="K43" s="9"/>
      <c r="L43" s="9"/>
      <c r="M43" s="9"/>
    </row>
    <row r="44" spans="1:13">
      <c r="A44" s="113" t="s">
        <v>86</v>
      </c>
      <c r="B44" s="101"/>
      <c r="C44" s="102"/>
      <c r="D44" s="109"/>
      <c r="E44" s="1">
        <v>1</v>
      </c>
      <c r="F44" s="75">
        <v>18</v>
      </c>
      <c r="G44" s="77">
        <f t="shared" ref="G44" si="18">+F44*E44</f>
        <v>18</v>
      </c>
      <c r="H44" s="1">
        <v>1</v>
      </c>
      <c r="I44" s="75">
        <v>10</v>
      </c>
      <c r="J44" s="31">
        <f t="shared" ref="J44" si="19">+I44*H44</f>
        <v>10</v>
      </c>
      <c r="K44" s="9"/>
      <c r="L44" s="9"/>
      <c r="M44" s="9"/>
    </row>
    <row r="45" spans="1:13">
      <c r="A45" s="113" t="s">
        <v>32</v>
      </c>
      <c r="B45" s="1">
        <v>0</v>
      </c>
      <c r="C45" s="74">
        <v>60</v>
      </c>
      <c r="D45" s="110">
        <f t="shared" si="0"/>
        <v>0</v>
      </c>
      <c r="E45" s="1">
        <v>2</v>
      </c>
      <c r="F45" s="75">
        <v>18</v>
      </c>
      <c r="G45" s="77">
        <f t="shared" si="1"/>
        <v>36</v>
      </c>
      <c r="H45" s="1">
        <v>2</v>
      </c>
      <c r="I45" s="75">
        <v>10</v>
      </c>
      <c r="J45" s="31">
        <f t="shared" si="2"/>
        <v>20</v>
      </c>
      <c r="K45" s="9"/>
      <c r="L45" s="9"/>
      <c r="M45" s="9"/>
    </row>
    <row r="46" spans="1:13">
      <c r="A46" s="112" t="s">
        <v>99</v>
      </c>
      <c r="B46" s="101"/>
      <c r="C46" s="102"/>
      <c r="D46" s="109"/>
      <c r="E46" s="1">
        <v>0</v>
      </c>
      <c r="F46" s="75">
        <v>18</v>
      </c>
      <c r="G46" s="77">
        <f t="shared" ref="G46" si="20">+F46*E46</f>
        <v>0</v>
      </c>
      <c r="H46" s="1"/>
      <c r="I46" s="75">
        <v>10</v>
      </c>
      <c r="J46" s="31">
        <f t="shared" ref="J46" si="21">+I46*H46</f>
        <v>0</v>
      </c>
      <c r="K46" s="9"/>
      <c r="L46" s="9"/>
      <c r="M46" s="9"/>
    </row>
    <row r="47" spans="1:13">
      <c r="A47" s="114" t="s">
        <v>33</v>
      </c>
      <c r="B47" s="1">
        <v>0</v>
      </c>
      <c r="C47" s="74">
        <v>60</v>
      </c>
      <c r="D47" s="110">
        <f t="shared" si="0"/>
        <v>0</v>
      </c>
      <c r="E47" s="1">
        <v>0</v>
      </c>
      <c r="F47" s="75">
        <v>18</v>
      </c>
      <c r="G47" s="77">
        <f t="shared" si="1"/>
        <v>0</v>
      </c>
      <c r="H47" s="1">
        <v>0</v>
      </c>
      <c r="I47" s="75">
        <v>10</v>
      </c>
      <c r="J47" s="31">
        <f t="shared" si="2"/>
        <v>0</v>
      </c>
      <c r="K47" s="9"/>
      <c r="L47" s="9"/>
      <c r="M47" s="9"/>
    </row>
    <row r="48" spans="1:13">
      <c r="A48" s="115" t="s">
        <v>100</v>
      </c>
      <c r="B48" s="101"/>
      <c r="C48" s="127"/>
      <c r="D48" s="123"/>
      <c r="E48" s="1">
        <v>0</v>
      </c>
      <c r="F48" s="75">
        <v>18</v>
      </c>
      <c r="G48" s="77">
        <f t="shared" ref="G48" si="22">+F48*E48</f>
        <v>0</v>
      </c>
      <c r="H48" s="1">
        <v>0</v>
      </c>
      <c r="I48" s="75">
        <v>10</v>
      </c>
      <c r="J48" s="31">
        <f t="shared" ref="J48" si="23">+I48*H48</f>
        <v>0</v>
      </c>
      <c r="K48" s="9"/>
      <c r="L48" s="9"/>
      <c r="M48" s="9"/>
    </row>
    <row r="49" spans="1:13">
      <c r="A49" s="115" t="s">
        <v>34</v>
      </c>
      <c r="B49" s="101"/>
      <c r="C49" s="127"/>
      <c r="D49" s="123"/>
      <c r="E49" s="104">
        <v>0</v>
      </c>
      <c r="F49" s="76">
        <v>18</v>
      </c>
      <c r="G49" s="78">
        <f t="shared" si="1"/>
        <v>0</v>
      </c>
      <c r="H49" s="104">
        <v>0</v>
      </c>
      <c r="I49" s="76">
        <v>10</v>
      </c>
      <c r="J49" s="33">
        <f t="shared" si="2"/>
        <v>0</v>
      </c>
      <c r="K49" s="9"/>
      <c r="L49" s="9"/>
      <c r="M49" s="9"/>
    </row>
    <row r="50" spans="1:13">
      <c r="A50" s="114" t="s">
        <v>101</v>
      </c>
      <c r="B50" s="1">
        <v>0</v>
      </c>
      <c r="C50" s="106">
        <v>60</v>
      </c>
      <c r="D50" s="110">
        <f t="shared" ref="D50" si="24">+C50*B50</f>
        <v>0</v>
      </c>
      <c r="E50" s="3">
        <v>1</v>
      </c>
      <c r="F50" s="30">
        <v>18</v>
      </c>
      <c r="G50" s="77">
        <f t="shared" ref="G50:G52" si="25">+F50*E50</f>
        <v>18</v>
      </c>
      <c r="H50" s="1">
        <v>2</v>
      </c>
      <c r="I50" s="30">
        <v>10</v>
      </c>
      <c r="J50" s="31">
        <f t="shared" ref="J50:J52" si="26">+I50*H50</f>
        <v>20</v>
      </c>
      <c r="K50" s="9"/>
      <c r="L50" s="9"/>
      <c r="M50" s="9"/>
    </row>
    <row r="51" spans="1:13">
      <c r="A51" s="115" t="s">
        <v>102</v>
      </c>
      <c r="B51" s="121"/>
      <c r="C51" s="122"/>
      <c r="D51" s="123"/>
      <c r="E51" s="4">
        <v>0</v>
      </c>
      <c r="F51" s="30">
        <v>18</v>
      </c>
      <c r="G51" s="77">
        <f t="shared" ref="G51" si="27">+F51*E51</f>
        <v>0</v>
      </c>
      <c r="H51" s="104">
        <v>0</v>
      </c>
      <c r="I51" s="30">
        <v>10</v>
      </c>
      <c r="J51" s="31">
        <f t="shared" ref="J51" si="28">+I51*H51</f>
        <v>0</v>
      </c>
      <c r="K51" s="9"/>
      <c r="L51" s="9"/>
      <c r="M51" s="9"/>
    </row>
    <row r="52" spans="1:13" ht="17" thickBot="1">
      <c r="A52" s="52" t="s">
        <v>103</v>
      </c>
      <c r="B52" s="124"/>
      <c r="C52" s="125"/>
      <c r="D52" s="126"/>
      <c r="E52" s="107">
        <v>0</v>
      </c>
      <c r="F52" s="108">
        <v>18</v>
      </c>
      <c r="G52" s="105">
        <f t="shared" si="25"/>
        <v>0</v>
      </c>
      <c r="H52" s="2">
        <v>0</v>
      </c>
      <c r="I52" s="108">
        <v>10</v>
      </c>
      <c r="J52" s="50">
        <f t="shared" si="26"/>
        <v>0</v>
      </c>
      <c r="K52" s="9"/>
      <c r="L52" s="9"/>
      <c r="M52" s="9"/>
    </row>
    <row r="53" spans="1:13" ht="18" thickTop="1" thickBot="1">
      <c r="A53" s="116" t="s">
        <v>35</v>
      </c>
      <c r="B53" s="35">
        <f>+SUM(B17:B52)</f>
        <v>0</v>
      </c>
      <c r="C53" s="36"/>
      <c r="D53" s="37">
        <f>+SUM(D17:D52)</f>
        <v>0</v>
      </c>
      <c r="E53" s="35">
        <f>+SUM(E17:E52)</f>
        <v>24</v>
      </c>
      <c r="F53" s="36"/>
      <c r="G53" s="79">
        <f>+SUM(G17:G52)</f>
        <v>432</v>
      </c>
      <c r="H53" s="35">
        <f>+SUM(H17:H52)</f>
        <v>26</v>
      </c>
      <c r="I53" s="80"/>
      <c r="J53" s="37">
        <f>+SUM(J17:J52)</f>
        <v>260</v>
      </c>
      <c r="K53" s="9"/>
      <c r="L53" s="9"/>
      <c r="M53" s="9"/>
    </row>
    <row r="54" spans="1:13" ht="17" thickBot="1">
      <c r="A54" s="39" t="s">
        <v>42</v>
      </c>
    </row>
    <row r="55" spans="1:13">
      <c r="A55" s="152" t="s">
        <v>13</v>
      </c>
      <c r="B55" s="184" t="s">
        <v>43</v>
      </c>
      <c r="C55" s="185"/>
      <c r="D55" s="186"/>
      <c r="E55" s="188" t="s">
        <v>44</v>
      </c>
      <c r="F55" s="189"/>
      <c r="G55" s="190"/>
      <c r="H55" s="187" t="s">
        <v>83</v>
      </c>
      <c r="I55" s="185"/>
      <c r="J55" s="186"/>
    </row>
    <row r="56" spans="1:13">
      <c r="A56" s="153"/>
      <c r="B56" s="40" t="s">
        <v>14</v>
      </c>
      <c r="C56" s="41" t="s">
        <v>15</v>
      </c>
      <c r="D56" s="42" t="s">
        <v>16</v>
      </c>
      <c r="E56" s="40" t="s">
        <v>14</v>
      </c>
      <c r="F56" s="41" t="s">
        <v>15</v>
      </c>
      <c r="G56" s="42" t="s">
        <v>16</v>
      </c>
      <c r="H56" s="43" t="s">
        <v>14</v>
      </c>
      <c r="I56" s="41" t="s">
        <v>15</v>
      </c>
      <c r="J56" s="42" t="s">
        <v>16</v>
      </c>
      <c r="K56" s="51"/>
      <c r="L56" s="51"/>
      <c r="M56" s="51"/>
    </row>
    <row r="57" spans="1:13">
      <c r="A57" s="32" t="s">
        <v>41</v>
      </c>
      <c r="B57" s="44"/>
      <c r="C57" s="45"/>
      <c r="D57" s="46"/>
      <c r="E57" s="1">
        <v>2</v>
      </c>
      <c r="F57" s="30">
        <v>15</v>
      </c>
      <c r="G57" s="31">
        <f>+F57*E57</f>
        <v>30</v>
      </c>
      <c r="H57" s="1">
        <v>20</v>
      </c>
      <c r="I57" s="30">
        <v>5</v>
      </c>
      <c r="J57" s="31">
        <f>+I57*H57</f>
        <v>100</v>
      </c>
    </row>
    <row r="58" spans="1:13">
      <c r="A58" s="29" t="s">
        <v>84</v>
      </c>
      <c r="B58" s="44"/>
      <c r="C58" s="45"/>
      <c r="D58" s="46"/>
      <c r="E58" s="101"/>
      <c r="F58" s="119"/>
      <c r="G58" s="120"/>
      <c r="H58" s="1">
        <v>0</v>
      </c>
      <c r="I58" s="69">
        <v>3.5</v>
      </c>
      <c r="J58" s="31">
        <f>+I58*H58</f>
        <v>0</v>
      </c>
    </row>
    <row r="59" spans="1:13" ht="17" thickBot="1">
      <c r="A59" s="52" t="s">
        <v>54</v>
      </c>
      <c r="B59" s="1">
        <v>0</v>
      </c>
      <c r="C59" s="53">
        <v>1.25</v>
      </c>
      <c r="D59" s="54">
        <f>+C59*B59</f>
        <v>0</v>
      </c>
      <c r="E59" s="55"/>
      <c r="F59" s="56"/>
      <c r="G59" s="57"/>
      <c r="H59" s="58"/>
      <c r="I59" s="56"/>
      <c r="J59" s="57"/>
    </row>
    <row r="60" spans="1:13" ht="18" thickTop="1" thickBot="1">
      <c r="A60" s="34" t="s">
        <v>55</v>
      </c>
      <c r="B60" s="59">
        <f>+B59</f>
        <v>0</v>
      </c>
      <c r="C60" s="60"/>
      <c r="D60" s="61">
        <f>+D59</f>
        <v>0</v>
      </c>
      <c r="E60" s="62">
        <f>+SUM(E57:E58)</f>
        <v>2</v>
      </c>
      <c r="F60" s="60"/>
      <c r="G60" s="63">
        <f>+SUM(G57:G58)</f>
        <v>30</v>
      </c>
      <c r="H60" s="64">
        <f>+SUM(H57:H58)</f>
        <v>20</v>
      </c>
      <c r="I60" s="65"/>
      <c r="J60" s="66">
        <f>+SUM(J57:J58)</f>
        <v>100</v>
      </c>
    </row>
    <row r="61" spans="1:13" ht="17" thickBot="1">
      <c r="A61" s="191" t="s">
        <v>36</v>
      </c>
      <c r="B61" s="191"/>
      <c r="C61" s="191"/>
      <c r="D61" s="191"/>
      <c r="E61" s="191"/>
      <c r="F61" s="191"/>
      <c r="G61" s="192"/>
      <c r="H61" s="172" t="s">
        <v>53</v>
      </c>
      <c r="I61" s="173"/>
      <c r="J61" s="173"/>
      <c r="K61" s="173"/>
      <c r="L61" s="173"/>
      <c r="M61" s="174"/>
    </row>
    <row r="62" spans="1:13">
      <c r="A62" s="152" t="s">
        <v>13</v>
      </c>
      <c r="B62" s="177" t="s">
        <v>38</v>
      </c>
      <c r="C62" s="167"/>
      <c r="D62" s="178"/>
      <c r="E62" s="166" t="s">
        <v>37</v>
      </c>
      <c r="F62" s="167"/>
      <c r="G62" s="178"/>
      <c r="H62" s="175"/>
      <c r="I62" s="175"/>
      <c r="J62" s="175"/>
      <c r="K62" s="175"/>
      <c r="L62" s="175"/>
      <c r="M62" s="176"/>
    </row>
    <row r="63" spans="1:13">
      <c r="A63" s="153"/>
      <c r="B63" s="67" t="s">
        <v>14</v>
      </c>
      <c r="C63" s="68" t="s">
        <v>15</v>
      </c>
      <c r="D63" s="42" t="s">
        <v>16</v>
      </c>
      <c r="E63" s="84" t="s">
        <v>14</v>
      </c>
      <c r="F63" s="68" t="s">
        <v>15</v>
      </c>
      <c r="G63" s="42" t="s">
        <v>16</v>
      </c>
      <c r="H63" s="150" t="s">
        <v>13</v>
      </c>
      <c r="I63" s="151"/>
      <c r="J63" s="151"/>
      <c r="K63" s="41" t="s">
        <v>14</v>
      </c>
      <c r="L63" s="41" t="s">
        <v>15</v>
      </c>
      <c r="M63" s="42" t="s">
        <v>16</v>
      </c>
    </row>
    <row r="64" spans="1:13">
      <c r="A64" s="32" t="s">
        <v>104</v>
      </c>
      <c r="B64" s="101"/>
      <c r="C64" s="117"/>
      <c r="D64" s="118"/>
      <c r="E64" s="1">
        <v>2</v>
      </c>
      <c r="F64" s="83">
        <v>7</v>
      </c>
      <c r="G64" s="70">
        <f>+F64*E64</f>
        <v>14</v>
      </c>
      <c r="H64" s="144"/>
      <c r="I64" s="145"/>
      <c r="J64" s="145"/>
      <c r="K64" s="3"/>
      <c r="L64" s="69"/>
      <c r="M64" s="70">
        <f t="shared" ref="M64:M72" si="29">+L64*K64</f>
        <v>0</v>
      </c>
    </row>
    <row r="65" spans="1:13">
      <c r="A65" s="103" t="s">
        <v>105</v>
      </c>
      <c r="B65" s="101"/>
      <c r="C65" s="117"/>
      <c r="D65" s="118"/>
      <c r="E65" s="1">
        <v>2</v>
      </c>
      <c r="F65" s="83">
        <v>7</v>
      </c>
      <c r="G65" s="70">
        <f t="shared" ref="G65:G66" si="30">+F65*E65</f>
        <v>14</v>
      </c>
      <c r="H65" s="144"/>
      <c r="I65" s="145"/>
      <c r="J65" s="145"/>
      <c r="K65" s="3"/>
      <c r="L65" s="69"/>
      <c r="M65" s="70">
        <f t="shared" si="29"/>
        <v>0</v>
      </c>
    </row>
    <row r="66" spans="1:13">
      <c r="A66" s="103" t="s">
        <v>106</v>
      </c>
      <c r="B66" s="101"/>
      <c r="C66" s="117"/>
      <c r="D66" s="118"/>
      <c r="E66" s="1">
        <v>2</v>
      </c>
      <c r="F66" s="83">
        <v>7</v>
      </c>
      <c r="G66" s="70">
        <f t="shared" si="30"/>
        <v>14</v>
      </c>
      <c r="H66" s="144"/>
      <c r="I66" s="145"/>
      <c r="J66" s="145"/>
      <c r="K66" s="3"/>
      <c r="L66" s="69"/>
      <c r="M66" s="70">
        <f t="shared" si="29"/>
        <v>0</v>
      </c>
    </row>
    <row r="67" spans="1:13">
      <c r="A67" s="5" t="s">
        <v>0</v>
      </c>
      <c r="B67" s="101"/>
      <c r="C67" s="117"/>
      <c r="D67" s="118"/>
      <c r="E67" s="1">
        <v>0</v>
      </c>
      <c r="F67" s="83">
        <v>4</v>
      </c>
      <c r="G67" s="70">
        <f>+F67*E67</f>
        <v>0</v>
      </c>
      <c r="H67" s="144"/>
      <c r="I67" s="145"/>
      <c r="J67" s="145"/>
      <c r="K67" s="3"/>
      <c r="L67" s="69"/>
      <c r="M67" s="70">
        <f t="shared" si="29"/>
        <v>0</v>
      </c>
    </row>
    <row r="68" spans="1:13">
      <c r="A68" s="32" t="s">
        <v>1</v>
      </c>
      <c r="B68" s="1">
        <v>0</v>
      </c>
      <c r="C68" s="30">
        <v>20</v>
      </c>
      <c r="D68" s="77">
        <f t="shared" ref="D68" si="31">+C68*B68</f>
        <v>0</v>
      </c>
      <c r="E68" s="1">
        <v>6</v>
      </c>
      <c r="F68" s="83">
        <v>6.5</v>
      </c>
      <c r="G68" s="70">
        <f t="shared" ref="G68:G82" si="32">+F68*E68</f>
        <v>39</v>
      </c>
      <c r="H68" s="144"/>
      <c r="I68" s="145"/>
      <c r="J68" s="145"/>
      <c r="K68" s="3"/>
      <c r="L68" s="69"/>
      <c r="M68" s="70">
        <f t="shared" si="29"/>
        <v>0</v>
      </c>
    </row>
    <row r="69" spans="1:13">
      <c r="A69" s="29" t="s">
        <v>2</v>
      </c>
      <c r="B69" s="101"/>
      <c r="C69" s="117"/>
      <c r="D69" s="118"/>
      <c r="E69" s="1">
        <v>2</v>
      </c>
      <c r="F69" s="83">
        <v>6.5</v>
      </c>
      <c r="G69" s="70">
        <f t="shared" si="32"/>
        <v>13</v>
      </c>
      <c r="H69" s="144"/>
      <c r="I69" s="145"/>
      <c r="J69" s="145"/>
      <c r="K69" s="3"/>
      <c r="L69" s="69"/>
      <c r="M69" s="70">
        <f t="shared" si="29"/>
        <v>0</v>
      </c>
    </row>
    <row r="70" spans="1:13">
      <c r="A70" s="32" t="s">
        <v>3</v>
      </c>
      <c r="B70" s="101"/>
      <c r="C70" s="117"/>
      <c r="D70" s="118"/>
      <c r="E70" s="1">
        <v>2</v>
      </c>
      <c r="F70" s="83">
        <v>6.5</v>
      </c>
      <c r="G70" s="70">
        <f t="shared" si="32"/>
        <v>13</v>
      </c>
      <c r="H70" s="144"/>
      <c r="I70" s="145"/>
      <c r="J70" s="145"/>
      <c r="K70" s="3"/>
      <c r="L70" s="69"/>
      <c r="M70" s="70">
        <f t="shared" si="29"/>
        <v>0</v>
      </c>
    </row>
    <row r="71" spans="1:13">
      <c r="A71" s="29" t="s">
        <v>4</v>
      </c>
      <c r="B71" s="101"/>
      <c r="C71" s="117"/>
      <c r="D71" s="118"/>
      <c r="E71" s="1">
        <v>2</v>
      </c>
      <c r="F71" s="83">
        <v>6.5</v>
      </c>
      <c r="G71" s="70">
        <f t="shared" si="32"/>
        <v>13</v>
      </c>
      <c r="H71" s="144"/>
      <c r="I71" s="145"/>
      <c r="J71" s="145"/>
      <c r="K71" s="3"/>
      <c r="L71" s="69"/>
      <c r="M71" s="70">
        <f t="shared" si="29"/>
        <v>0</v>
      </c>
    </row>
    <row r="72" spans="1:13" ht="17" thickBot="1">
      <c r="A72" s="29" t="s">
        <v>5</v>
      </c>
      <c r="B72" s="101"/>
      <c r="C72" s="117"/>
      <c r="D72" s="118"/>
      <c r="E72" s="1">
        <v>2</v>
      </c>
      <c r="F72" s="83">
        <v>6.5</v>
      </c>
      <c r="G72" s="70">
        <f t="shared" si="32"/>
        <v>13</v>
      </c>
      <c r="H72" s="146"/>
      <c r="I72" s="147"/>
      <c r="J72" s="147"/>
      <c r="K72" s="4"/>
      <c r="L72" s="53"/>
      <c r="M72" s="54">
        <f t="shared" si="29"/>
        <v>0</v>
      </c>
    </row>
    <row r="73" spans="1:13" ht="18" thickTop="1" thickBot="1">
      <c r="A73" s="29" t="s">
        <v>45</v>
      </c>
      <c r="B73" s="44"/>
      <c r="C73" s="45"/>
      <c r="D73" s="47"/>
      <c r="E73" s="1">
        <v>1</v>
      </c>
      <c r="F73" s="83">
        <v>7</v>
      </c>
      <c r="G73" s="70">
        <f t="shared" si="32"/>
        <v>7</v>
      </c>
      <c r="H73" s="131" t="s">
        <v>55</v>
      </c>
      <c r="I73" s="132"/>
      <c r="J73" s="132"/>
      <c r="K73" s="71">
        <f>+SUM(K64:K72)</f>
        <v>0</v>
      </c>
      <c r="L73" s="72"/>
      <c r="M73" s="61">
        <f>+SUM(M64:M72)</f>
        <v>0</v>
      </c>
    </row>
    <row r="74" spans="1:13">
      <c r="A74" s="5" t="s">
        <v>46</v>
      </c>
      <c r="B74" s="44"/>
      <c r="C74" s="45"/>
      <c r="D74" s="47"/>
      <c r="E74" s="1">
        <v>0</v>
      </c>
      <c r="F74" s="83">
        <v>7</v>
      </c>
      <c r="G74" s="70">
        <f t="shared" si="32"/>
        <v>0</v>
      </c>
    </row>
    <row r="75" spans="1:13">
      <c r="A75" s="5" t="s">
        <v>48</v>
      </c>
      <c r="B75" s="44"/>
      <c r="C75" s="45"/>
      <c r="D75" s="47"/>
      <c r="E75" s="1">
        <v>0</v>
      </c>
      <c r="F75" s="83">
        <v>7</v>
      </c>
      <c r="G75" s="70">
        <f t="shared" si="32"/>
        <v>0</v>
      </c>
    </row>
    <row r="76" spans="1:13">
      <c r="A76" s="5" t="s">
        <v>47</v>
      </c>
      <c r="B76" s="44"/>
      <c r="C76" s="45"/>
      <c r="D76" s="47"/>
      <c r="E76" s="1">
        <v>0</v>
      </c>
      <c r="F76" s="83">
        <v>7</v>
      </c>
      <c r="G76" s="70">
        <f t="shared" si="32"/>
        <v>0</v>
      </c>
    </row>
    <row r="77" spans="1:13">
      <c r="A77" s="5" t="s">
        <v>107</v>
      </c>
      <c r="B77" s="44"/>
      <c r="C77" s="45"/>
      <c r="D77" s="47"/>
      <c r="E77" s="1">
        <v>1</v>
      </c>
      <c r="F77" s="83">
        <v>7</v>
      </c>
      <c r="G77" s="70">
        <f t="shared" ref="G77:G78" si="33">+F77*E77</f>
        <v>7</v>
      </c>
    </row>
    <row r="78" spans="1:13">
      <c r="A78" s="5" t="s">
        <v>108</v>
      </c>
      <c r="B78" s="44"/>
      <c r="C78" s="45"/>
      <c r="D78" s="47"/>
      <c r="E78" s="1">
        <v>1</v>
      </c>
      <c r="F78" s="83">
        <v>7</v>
      </c>
      <c r="G78" s="70">
        <f t="shared" si="33"/>
        <v>7</v>
      </c>
    </row>
    <row r="79" spans="1:13">
      <c r="A79" s="29" t="s">
        <v>49</v>
      </c>
      <c r="B79" s="44"/>
      <c r="C79" s="45"/>
      <c r="D79" s="47"/>
      <c r="E79" s="1">
        <v>1</v>
      </c>
      <c r="F79" s="83">
        <v>7</v>
      </c>
      <c r="G79" s="70">
        <f t="shared" si="32"/>
        <v>7</v>
      </c>
    </row>
    <row r="80" spans="1:13">
      <c r="A80" s="5" t="s">
        <v>50</v>
      </c>
      <c r="B80" s="44"/>
      <c r="C80" s="45"/>
      <c r="D80" s="47"/>
      <c r="E80" s="1">
        <v>0</v>
      </c>
      <c r="F80" s="83">
        <v>7</v>
      </c>
      <c r="G80" s="70">
        <f t="shared" si="32"/>
        <v>0</v>
      </c>
    </row>
    <row r="81" spans="1:7">
      <c r="A81" s="29" t="s">
        <v>51</v>
      </c>
      <c r="B81" s="44"/>
      <c r="C81" s="45"/>
      <c r="D81" s="47"/>
      <c r="E81" s="1">
        <v>1</v>
      </c>
      <c r="F81" s="83">
        <v>7</v>
      </c>
      <c r="G81" s="70">
        <f t="shared" si="32"/>
        <v>7</v>
      </c>
    </row>
    <row r="82" spans="1:7" ht="17" thickBot="1">
      <c r="A82" s="88" t="s">
        <v>52</v>
      </c>
      <c r="B82" s="48"/>
      <c r="C82" s="49"/>
      <c r="D82" s="82"/>
      <c r="E82" s="2">
        <v>0</v>
      </c>
      <c r="F82" s="83">
        <v>7</v>
      </c>
      <c r="G82" s="89">
        <f t="shared" si="32"/>
        <v>0</v>
      </c>
    </row>
    <row r="83" spans="1:7" ht="18" thickTop="1" thickBot="1">
      <c r="A83" s="34" t="s">
        <v>55</v>
      </c>
      <c r="B83" s="35">
        <f>+B68</f>
        <v>0</v>
      </c>
      <c r="C83" s="85"/>
      <c r="D83" s="86">
        <f>+D68</f>
        <v>0</v>
      </c>
      <c r="E83" s="38">
        <f>+SUM(E64:E82)</f>
        <v>25</v>
      </c>
      <c r="F83" s="85"/>
      <c r="G83" s="87">
        <f>+SUM(G64:G82)</f>
        <v>168</v>
      </c>
    </row>
  </sheetData>
  <sheetProtection formatCells="0" formatColumns="0" formatRows="0" selectLockedCells="1" sort="0"/>
  <mergeCells count="52">
    <mergeCell ref="B8:D8"/>
    <mergeCell ref="H61:M62"/>
    <mergeCell ref="A55:A56"/>
    <mergeCell ref="E7:F7"/>
    <mergeCell ref="B62:D62"/>
    <mergeCell ref="E62:G62"/>
    <mergeCell ref="B9:D9"/>
    <mergeCell ref="B10:D10"/>
    <mergeCell ref="H15:J15"/>
    <mergeCell ref="B15:D15"/>
    <mergeCell ref="A14:J14"/>
    <mergeCell ref="C11:D11"/>
    <mergeCell ref="B55:D55"/>
    <mergeCell ref="H55:J55"/>
    <mergeCell ref="E55:G55"/>
    <mergeCell ref="A61:G61"/>
    <mergeCell ref="E9:F9"/>
    <mergeCell ref="E2:F2"/>
    <mergeCell ref="E13:G13"/>
    <mergeCell ref="E12:G12"/>
    <mergeCell ref="E15:G15"/>
    <mergeCell ref="E11:G11"/>
    <mergeCell ref="E1:F1"/>
    <mergeCell ref="E3:F3"/>
    <mergeCell ref="E4:F4"/>
    <mergeCell ref="E5:F5"/>
    <mergeCell ref="E6:F6"/>
    <mergeCell ref="A15:A16"/>
    <mergeCell ref="H63:J63"/>
    <mergeCell ref="H64:J64"/>
    <mergeCell ref="H66:J66"/>
    <mergeCell ref="H67:J67"/>
    <mergeCell ref="A62:A63"/>
    <mergeCell ref="H65:J65"/>
    <mergeCell ref="H73:J73"/>
    <mergeCell ref="J1:M1"/>
    <mergeCell ref="J2:K2"/>
    <mergeCell ref="J3:K3"/>
    <mergeCell ref="J4:K4"/>
    <mergeCell ref="J5:K5"/>
    <mergeCell ref="H68:J68"/>
    <mergeCell ref="H69:J69"/>
    <mergeCell ref="H72:J72"/>
    <mergeCell ref="H71:J71"/>
    <mergeCell ref="H70:J70"/>
    <mergeCell ref="B7:D7"/>
    <mergeCell ref="B1:D1"/>
    <mergeCell ref="B2:D2"/>
    <mergeCell ref="B3:D3"/>
    <mergeCell ref="B4:D4"/>
    <mergeCell ref="B5:D5"/>
    <mergeCell ref="B6:D6"/>
  </mergeCells>
  <phoneticPr fontId="1" type="noConversion"/>
  <conditionalFormatting sqref="E60 B83 B60 B20 H17:H26 E17:E26 B24 B26 B29 E28:E49 H28:H49 B47 B53 E53 H53 B68 E64:E83 K64:K73 B31 B34 B36 B38 B45">
    <cfRule type="cellIs" dxfId="31" priority="143" operator="equal">
      <formula>0</formula>
    </cfRule>
  </conditionalFormatting>
  <conditionalFormatting sqref="E60 B83 B60 B20 H17:H26 E17:E26 B24 B26 B29 E28:E49 H28:H49 B47 B53 E53 H53 D68 G64 E64:E83 B68 G67:G76 G79:G82 K64:K73 M64:M73 B31 B34 B36 B38 B45">
    <cfRule type="cellIs" dxfId="30" priority="142" operator="greaterThan">
      <formula>0</formula>
    </cfRule>
  </conditionalFormatting>
  <conditionalFormatting sqref="D59:D60 G60 G57 J57 D83 G64 D68 G67:G76 G79:G82 M64:M73">
    <cfRule type="cellIs" dxfId="29" priority="141" operator="equal">
      <formula>0</formula>
    </cfRule>
  </conditionalFormatting>
  <conditionalFormatting sqref="D59:D60 G60 G57 J57 D83">
    <cfRule type="cellIs" dxfId="28" priority="140" operator="greaterThan">
      <formula>0</formula>
    </cfRule>
  </conditionalFormatting>
  <conditionalFormatting sqref="J58">
    <cfRule type="cellIs" dxfId="27" priority="86" operator="equal">
      <formula>0</formula>
    </cfRule>
  </conditionalFormatting>
  <conditionalFormatting sqref="J58">
    <cfRule type="cellIs" dxfId="26" priority="85" operator="greaterThan">
      <formula>0</formula>
    </cfRule>
  </conditionalFormatting>
  <conditionalFormatting sqref="H60">
    <cfRule type="cellIs" dxfId="25" priority="84" operator="equal">
      <formula>0</formula>
    </cfRule>
  </conditionalFormatting>
  <conditionalFormatting sqref="H60">
    <cfRule type="cellIs" dxfId="24" priority="83" operator="greaterThan">
      <formula>0</formula>
    </cfRule>
  </conditionalFormatting>
  <conditionalFormatting sqref="J60">
    <cfRule type="cellIs" dxfId="23" priority="82" operator="equal">
      <formula>0</formula>
    </cfRule>
  </conditionalFormatting>
  <conditionalFormatting sqref="J60">
    <cfRule type="cellIs" dxfId="22" priority="81" operator="greaterThan">
      <formula>0</formula>
    </cfRule>
  </conditionalFormatting>
  <conditionalFormatting sqref="B59">
    <cfRule type="cellIs" dxfId="21" priority="62" operator="equal">
      <formula>0</formula>
    </cfRule>
  </conditionalFormatting>
  <conditionalFormatting sqref="B59">
    <cfRule type="cellIs" dxfId="20" priority="61" operator="greaterThan">
      <formula>0</formula>
    </cfRule>
  </conditionalFormatting>
  <conditionalFormatting sqref="E57">
    <cfRule type="cellIs" dxfId="19" priority="26" operator="equal">
      <formula>0</formula>
    </cfRule>
  </conditionalFormatting>
  <conditionalFormatting sqref="E57">
    <cfRule type="cellIs" dxfId="18" priority="25" operator="greaterThan">
      <formula>0</formula>
    </cfRule>
  </conditionalFormatting>
  <conditionalFormatting sqref="H57:H58">
    <cfRule type="cellIs" dxfId="17" priority="24" operator="equal">
      <formula>0</formula>
    </cfRule>
  </conditionalFormatting>
  <conditionalFormatting sqref="H57:H58">
    <cfRule type="cellIs" dxfId="16" priority="23" operator="greaterThan">
      <formula>0</formula>
    </cfRule>
  </conditionalFormatting>
  <conditionalFormatting sqref="E27">
    <cfRule type="cellIs" dxfId="15" priority="18" operator="equal">
      <formula>0</formula>
    </cfRule>
  </conditionalFormatting>
  <conditionalFormatting sqref="E27">
    <cfRule type="cellIs" dxfId="14" priority="17" operator="greaterThan">
      <formula>0</formula>
    </cfRule>
  </conditionalFormatting>
  <conditionalFormatting sqref="H27">
    <cfRule type="cellIs" dxfId="13" priority="16" operator="equal">
      <formula>0</formula>
    </cfRule>
  </conditionalFormatting>
  <conditionalFormatting sqref="H27">
    <cfRule type="cellIs" dxfId="12" priority="15" operator="greaterThan">
      <formula>0</formula>
    </cfRule>
  </conditionalFormatting>
  <conditionalFormatting sqref="B50">
    <cfRule type="cellIs" dxfId="11" priority="12" operator="equal">
      <formula>0</formula>
    </cfRule>
  </conditionalFormatting>
  <conditionalFormatting sqref="B50">
    <cfRule type="cellIs" dxfId="10" priority="11" operator="greaterThan">
      <formula>0</formula>
    </cfRule>
  </conditionalFormatting>
  <conditionalFormatting sqref="E50:E52">
    <cfRule type="cellIs" dxfId="9" priority="10" operator="equal">
      <formula>0</formula>
    </cfRule>
  </conditionalFormatting>
  <conditionalFormatting sqref="E50:E52">
    <cfRule type="cellIs" dxfId="8" priority="9" operator="greaterThan">
      <formula>0</formula>
    </cfRule>
  </conditionalFormatting>
  <conditionalFormatting sqref="H50:H52">
    <cfRule type="cellIs" dxfId="7" priority="8" operator="equal">
      <formula>0</formula>
    </cfRule>
  </conditionalFormatting>
  <conditionalFormatting sqref="H50:H52">
    <cfRule type="cellIs" dxfId="6" priority="7" operator="greaterThan">
      <formula>0</formula>
    </cfRule>
  </conditionalFormatting>
  <conditionalFormatting sqref="G65:G66">
    <cfRule type="cellIs" dxfId="5" priority="6" operator="greaterThan">
      <formula>0</formula>
    </cfRule>
  </conditionalFormatting>
  <conditionalFormatting sqref="G65:G66">
    <cfRule type="cellIs" dxfId="4" priority="5" operator="equal">
      <formula>0</formula>
    </cfRule>
  </conditionalFormatting>
  <conditionalFormatting sqref="G77:G78">
    <cfRule type="cellIs" dxfId="3" priority="4" operator="greaterThan">
      <formula>0</formula>
    </cfRule>
  </conditionalFormatting>
  <conditionalFormatting sqref="G77:G78">
    <cfRule type="cellIs" dxfId="2" priority="3" operator="equal">
      <formula>0</formula>
    </cfRule>
  </conditionalFormatting>
  <conditionalFormatting sqref="B22">
    <cfRule type="cellIs" dxfId="1" priority="2" operator="equal">
      <formula>0</formula>
    </cfRule>
  </conditionalFormatting>
  <conditionalFormatting sqref="B22">
    <cfRule type="cellIs" dxfId="0" priority="1" operator="greaterThan">
      <formula>0</formula>
    </cfRule>
  </conditionalFormatting>
  <dataValidations disablePrompts="1" count="3">
    <dataValidation type="list" allowBlank="1" showInputMessage="1" showErrorMessage="1" sqref="B2:D2" xr:uid="{00000000-0002-0000-0200-000000000000}">
      <formula1>"Ship, Pick Up, Direct Ship"</formula1>
    </dataValidation>
    <dataValidation type="whole" operator="greaterThanOrEqual" allowBlank="1" showErrorMessage="1" errorTitle="Only Numbers Allowed" error="Min 0, Negative not allowed" sqref="B59 H57:H58 E57:E58 E17:E52 K64:K72 H17:H52 B64:B72 E64:E82 B17:B52" xr:uid="{00000000-0002-0000-0200-000001000000}">
      <formula1>0</formula1>
    </dataValidation>
    <dataValidation type="list" allowBlank="1" showInputMessage="1" showErrorMessage="1" sqref="B12" xr:uid="{00000000-0002-0000-0200-000002000000}">
      <formula1>"7,15,20"</formula1>
    </dataValidation>
  </dataValidations>
  <pageMargins left="0.74685039370078743" right="0.55000000000000004" top="0.8" bottom="0.6100000000000001" header="0" footer="0.30000000000000004"/>
  <pageSetup scale="70" orientation="portrait" horizontalDpi="4294967292" verticalDpi="4294967292"/>
  <headerFooter alignWithMargins="0"/>
  <rowBreaks count="1" manualBreakCount="1">
    <brk id="84" max="16383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Ordering Tool</vt:lpstr>
      <vt:lpstr>'Ordering Tool'!Print_Area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 Pro</dc:creator>
  <cp:lastModifiedBy>Microsoft Office User</cp:lastModifiedBy>
  <cp:lastPrinted>2021-07-14T19:44:52Z</cp:lastPrinted>
  <dcterms:created xsi:type="dcterms:W3CDTF">2019-02-13T13:27:24Z</dcterms:created>
  <dcterms:modified xsi:type="dcterms:W3CDTF">2021-07-14T19:44:56Z</dcterms:modified>
</cp:coreProperties>
</file>